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икаменти\2026\Залишки медикаментів щотижня\"/>
    </mc:Choice>
  </mc:AlternateContent>
  <bookViews>
    <workbookView xWindow="0" yWindow="0" windowWidth="28770" windowHeight="11640"/>
  </bookViews>
  <sheets>
    <sheet name="19.10.2026" sheetId="5" r:id="rId1"/>
  </sheets>
  <definedNames>
    <definedName name="_xlnm._FilterDatabase" localSheetId="0" hidden="1">'19.10.2026'!$A$4:$J$218</definedName>
    <definedName name="_xlnm.Print_Area" localSheetId="0">'19.10.2026'!$A$1:$I$212</definedName>
  </definedNames>
  <calcPr calcId="152511"/>
</workbook>
</file>

<file path=xl/calcChain.xml><?xml version="1.0" encoding="utf-8"?>
<calcChain xmlns="http://schemas.openxmlformats.org/spreadsheetml/2006/main">
  <c r="G212" i="5" l="1"/>
  <c r="G211" i="5"/>
  <c r="G210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8" i="5"/>
  <c r="G147" i="5"/>
  <c r="G146" i="5"/>
  <c r="G145" i="5"/>
  <c r="G144" i="5"/>
  <c r="G143" i="5"/>
  <c r="G142" i="5"/>
  <c r="G141" i="5"/>
  <c r="F140" i="5"/>
  <c r="G140" i="5" s="1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</calcChain>
</file>

<file path=xl/sharedStrings.xml><?xml version="1.0" encoding="utf-8"?>
<sst xmlns="http://schemas.openxmlformats.org/spreadsheetml/2006/main" count="548" uniqueCount="270">
  <si>
    <t>№п/п</t>
  </si>
  <si>
    <t>Назва</t>
  </si>
  <si>
    <t>О.В.</t>
  </si>
  <si>
    <t>Деталізація</t>
  </si>
  <si>
    <t>Термін придатності</t>
  </si>
  <si>
    <t>Ціна за одиницю</t>
  </si>
  <si>
    <t>Загальна вартість</t>
  </si>
  <si>
    <t>Кількість</t>
  </si>
  <si>
    <t>амп/табл</t>
  </si>
  <si>
    <t>Адреналін -Здоров"я по 1,82 мг/мл по 1 мл в амп</t>
  </si>
  <si>
    <t>уп</t>
  </si>
  <si>
    <t>амп(10), бліст (1)</t>
  </si>
  <si>
    <t>Аміак. Розчин для зовн.застос.10%</t>
  </si>
  <si>
    <t>фл</t>
  </si>
  <si>
    <t>200 мл у фл</t>
  </si>
  <si>
    <t>100 мл</t>
  </si>
  <si>
    <t>Анальгін р-н для ін"єкцій, 500 мг/мл по 2 мл в амп.</t>
  </si>
  <si>
    <t>Аспірін кардіо табл., 100 мг</t>
  </si>
  <si>
    <t>табл(14), бліст (2)</t>
  </si>
  <si>
    <t>Валеріани настойка</t>
  </si>
  <si>
    <t>25 мл у фл</t>
  </si>
  <si>
    <t>Валідол-Лубнифарм, табл. по 60мг</t>
  </si>
  <si>
    <t>№10</t>
  </si>
  <si>
    <t>Вода д/ін.-Здор., роз-ник д/приг.р-ну по 5мл</t>
  </si>
  <si>
    <t>амп</t>
  </si>
  <si>
    <t>амп(5), бліст (2)</t>
  </si>
  <si>
    <t xml:space="preserve">Гідазепам ІС, табл. по 0,02г </t>
  </si>
  <si>
    <t>№20</t>
  </si>
  <si>
    <t xml:space="preserve">Гідазепам ІС, табл. по 0,05г </t>
  </si>
  <si>
    <t>Глюкози розчин д/інфузій 10%,</t>
  </si>
  <si>
    <t>пляш</t>
  </si>
  <si>
    <t>пляшка 200мл</t>
  </si>
  <si>
    <t>Глюкоза, розчин для інєкцій 40% по 10 мл, №10</t>
  </si>
  <si>
    <t>Глюкоза, розчин для інєкцій 40% по 10 мл,</t>
  </si>
  <si>
    <t xml:space="preserve">Дексаметазон р-н д/ін. 4мг/мл по 1мл №5 </t>
  </si>
  <si>
    <t>ампула (5),</t>
  </si>
  <si>
    <t>Димедрол, р-н для ін.1%, 1мл</t>
  </si>
  <si>
    <t>амп (10), бліст(1)</t>
  </si>
  <si>
    <t>Димедрол-Дарн., р-н для ін. 10мг/мл, 1мл</t>
  </si>
  <si>
    <t>Доксициклін, капс.100 мг</t>
  </si>
  <si>
    <t>капс (10), бліст(1)</t>
  </si>
  <si>
    <t>Дофамін-Дарниця, концетр.д/ розч.для інф. 40мг/мл, по 5 мл в амп</t>
  </si>
  <si>
    <t>Дротаверин-Дарниця, роз-н д/ін., 20мг/мл</t>
  </si>
  <si>
    <t>№5</t>
  </si>
  <si>
    <t>Еуфілін-Здоровя, р-н д/ін. 20мг/мл, 5мл</t>
  </si>
  <si>
    <t>амп (5), бліст(2)</t>
  </si>
  <si>
    <t>Каптопрес 12,5-Дарниця, табл.</t>
  </si>
  <si>
    <t>табл (10), бліст(2)</t>
  </si>
  <si>
    <t>Каптоприл, табл.по 25мг №20</t>
  </si>
  <si>
    <t>Каптоприл, табл.по 0,025г №20</t>
  </si>
  <si>
    <t>Клофелін-Дарниця, табл.по 0,15 мг</t>
  </si>
  <si>
    <t>№50</t>
  </si>
  <si>
    <t xml:space="preserve">Корвалол, краплі оральні по 50 мл </t>
  </si>
  <si>
    <t>50мл</t>
  </si>
  <si>
    <t>Ксилат, розчин для інфузій</t>
  </si>
  <si>
    <t>200 мл</t>
  </si>
  <si>
    <t xml:space="preserve">Магнію сульфат, р-н д/ін,250мг/мл,по 5мл </t>
  </si>
  <si>
    <t>амп (5), бліст (2)</t>
  </si>
  <si>
    <t>Мезатон, р-н для ін., 10мг/мл, по 1 мл в амп</t>
  </si>
  <si>
    <t>амп (10), бліст (1)</t>
  </si>
  <si>
    <t xml:space="preserve">Метоклопраміду гідрохлорид, р-н для ін., 5мг/мл, по 2 мл в амп </t>
  </si>
  <si>
    <t>Натрію хлорид розч.для ін. 9 мг/мл по 5мл</t>
  </si>
  <si>
    <t>Натрію хлорид-Д р-н д/ін. 9 мг/мл по 5мл</t>
  </si>
  <si>
    <t>Натрію хлорид розчин 0,9%, для інфузій</t>
  </si>
  <si>
    <t xml:space="preserve">Натрію хлорид-Д р-н д/інф. 0,9мг/мл </t>
  </si>
  <si>
    <t>флакон 200 мл</t>
  </si>
  <si>
    <t xml:space="preserve">Натрію хлорид р-н д/інф. 0,9мг/мл </t>
  </si>
  <si>
    <t>Нітрогліцерин по 0,5мг, таблетки,  №40</t>
  </si>
  <si>
    <t>№40</t>
  </si>
  <si>
    <t>Парацетамол, супозиторії ректальні по 0,08г</t>
  </si>
  <si>
    <t>супоз.(5)стрипт(2)</t>
  </si>
  <si>
    <t>ПЕРЕКИС-ВІШФА, р-н для зовн.застос. 3%</t>
  </si>
  <si>
    <t>Перекис водню, р-н 3%</t>
  </si>
  <si>
    <t>флакон 100 мл</t>
  </si>
  <si>
    <t>Сальбутамол-НЕО, інгаляція під тиском 100 мкг/доза по 12 мл/200 доз</t>
  </si>
  <si>
    <t>200 доз</t>
  </si>
  <si>
    <t>Септавіол 70% р-н д/зовн.застос. ПрАТ Фарм.фабр."Віола"</t>
  </si>
  <si>
    <t>флакон 100мл</t>
  </si>
  <si>
    <t>Спирт етиловий 70%</t>
  </si>
  <si>
    <t>Трисоль розчин для інфузій</t>
  </si>
  <si>
    <t>Фенігідин-Здоровʾя, табл. 10 мг, №50</t>
  </si>
  <si>
    <t>табл(10), бліст(5)</t>
  </si>
  <si>
    <t>Фурадонін, табл.по 100 мг</t>
  </si>
  <si>
    <t>табл(10), бліст(2)</t>
  </si>
  <si>
    <t>Фуросемид, розчин д/ін., по 10мг/мл, по 2мл в ампулі</t>
  </si>
  <si>
    <t>Біолік туберкулін ППД-Л, по 1мл (10доз) с 300003/23</t>
  </si>
  <si>
    <t>доз</t>
  </si>
  <si>
    <t xml:space="preserve">Шприци ін"єкційні одноразового використання ТМ IGAR 1 мл 3-х компонентний, голка 0,4х13мм, 27G </t>
  </si>
  <si>
    <t>шт</t>
  </si>
  <si>
    <t>Швидкий тест на Тропонін І (СТІ-402)</t>
  </si>
  <si>
    <t xml:space="preserve">10 тест-касет/уп. </t>
  </si>
  <si>
    <t>Смужки діагностичні Urine RS H10</t>
  </si>
  <si>
    <t>100 шт в уп</t>
  </si>
  <si>
    <t>Тест-смужки аналізу сечі КЕТ №50 (U031-01)</t>
  </si>
  <si>
    <t>50шт  уп</t>
  </si>
  <si>
    <t>Одноступеневий ультра тест на поверхневий антиген гепатиту В</t>
  </si>
  <si>
    <t>25тест-кас./уп</t>
  </si>
  <si>
    <t>Одноступеневий тест на вірус гепатиту С</t>
  </si>
  <si>
    <t>Швидкий тест на вагітність (FHC-101)</t>
  </si>
  <si>
    <t>Швидкий тест на рак передміхурової залози ПСА напівкількісний</t>
  </si>
  <si>
    <t>10 тест-касет в уп</t>
  </si>
  <si>
    <t>Маска медична тришарова на резинках(в уп.50шт) "Славна" (спанбонд+фільтр.шар-мелтблаун)н/с</t>
  </si>
  <si>
    <t>Маски медичні з гумовими петлями "MEDICARE"</t>
  </si>
  <si>
    <t>система для вливання кровозамінників та інфузійних розчинів</t>
  </si>
  <si>
    <t>система для вливання інфузійних розчинів</t>
  </si>
  <si>
    <t>Бинт н/стер 10см х5м ПАТ "Лубнифарм"</t>
  </si>
  <si>
    <t>Вата н/ст100г (з-заг) Кампус Коттон/ ТОВ ТД "Кампус Коттон Клаб"</t>
  </si>
  <si>
    <t>Вата нестерильна 100 грн. Укрмедтекстиль</t>
  </si>
  <si>
    <t>Ланцет безпечний . Темно-зелений р.21G (0,8) глиб.проколу 1,8мм</t>
  </si>
  <si>
    <t>Відріз марлевий 0,9 х 5 м</t>
  </si>
  <si>
    <t>Серветки "Волес" просочені спиртовим розчином</t>
  </si>
  <si>
    <t>Рукавички огл.нітрил.текст.без пудри н/с Safe Touch Advanced SlimBlue, сині, р.M (500 пар/ящ)</t>
  </si>
  <si>
    <t>пар</t>
  </si>
  <si>
    <t>Бахіли медичні низькі (в уп.50пар) "Славна" (поліетилен - 8г/м2) н/с</t>
  </si>
  <si>
    <t>Шпатель отоларинг.пластиковий</t>
  </si>
  <si>
    <t>Одноразовий стерильн.3-комп.шприц 20мл</t>
  </si>
  <si>
    <t>одноразовий стерильн.3-комп.шприц 5мл</t>
  </si>
  <si>
    <t xml:space="preserve">Шприц інєкційний однораз. ТМ IGAR 3-х комп.5мл </t>
  </si>
  <si>
    <t>Ємкість для мокроти "ВОЛЕС" 30 мл</t>
  </si>
  <si>
    <t>Мундштук для пікфлуометра Rossmaxtherapy PF 120, одноразовий д.28мм</t>
  </si>
  <si>
    <t>Мікропробірка з капіляром, 0,2мл, ЕДТА КЗ, бузкова</t>
  </si>
  <si>
    <t>Вакуумна пробірка, 3 мл, EDTA K3, бузкова 13х75мм</t>
  </si>
  <si>
    <t xml:space="preserve">мікропробірка "ВОЛЕС" тип Еппендорф 2 мл </t>
  </si>
  <si>
    <t>Матеріал контролю гематологічний атестований багато параметричний Para 12 Extend</t>
  </si>
  <si>
    <t xml:space="preserve">Контрольна сироватка SEROCONTRA N (норма) 30мл (6х5) </t>
  </si>
  <si>
    <t xml:space="preserve">Набір реагентів для визначення холестерину 250 мл (Реагент 1х250) </t>
  </si>
  <si>
    <t>Лізуючий розчин, 1л</t>
  </si>
  <si>
    <t>Концентрований розчин для промивання 50 мл</t>
  </si>
  <si>
    <t>Розчин для очистки 50 мл</t>
  </si>
  <si>
    <t>Кінцевик жовтий  1-кан 0,5-200мкл</t>
  </si>
  <si>
    <t>1000 шт в уп</t>
  </si>
  <si>
    <t xml:space="preserve">Наконечник "Волес" тип "Гільсон" 0,5-200 мкл, універсальний жовтий </t>
  </si>
  <si>
    <t>Наконечник універсал.синій 100-1000мкл</t>
  </si>
  <si>
    <t>500 шт в уп</t>
  </si>
  <si>
    <t>Наконечник універсал./гілсон сині 100-1000мкл</t>
  </si>
  <si>
    <t>Розчин ізотонічний 20л</t>
  </si>
  <si>
    <t>Розчин для промивання 1л</t>
  </si>
  <si>
    <t>Засіб дезінфікуючий "Мікрасепт"</t>
  </si>
  <si>
    <t>1000мл</t>
  </si>
  <si>
    <t>Засіб дез."Бланідас 300" в табл.(300 шт)</t>
  </si>
  <si>
    <t>Мило рідке для шкіри рук і тіла Бланідас Софт"</t>
  </si>
  <si>
    <t>Централізоване постачання (за бюджетні кошти, передбачені МОЗ України у держбюджеті)</t>
  </si>
  <si>
    <t>ТЕТАДІФ / TETADIF, суспензія для інєкцій, 0,5 мл (1 доза); флакон по 5 мл (10доз), серія D2765</t>
  </si>
  <si>
    <t>Вакцина проти гепатиту В / Hepatitis B Vaccine DNA Recombinant, 1 dose vial Pediatric dose With Vaccine Vial Monitor (VVM), 0,5 мл, серія 0325Q001A</t>
  </si>
  <si>
    <t>Вакцина DIFTET для профілактики дифтерії та правця адсорбована / DT Vaccine with VVM 10 dose vials, 5 мл, серія С2169</t>
  </si>
  <si>
    <t>Вакцина комбінована проти дифтерії, правця, кашлюку - гепатиту В (рекомбінантного)- Haemophilus influezae type b (Hib) / DTP-HepB-Hib fully liguid vaccine, 1 dose vial, pediatric dose Diphtheria, tetanus, pertussis, hepatitis B recombinant and Haemophilus influezae type b (Hib) combined vaccine, серія 2854Х043А</t>
  </si>
  <si>
    <t xml:space="preserve">Вакцина  для профілактики кору, паротиту та краснухи / ММR II 0,5 ML 10X1 DOSE VIAL, серія Z008855 </t>
  </si>
  <si>
    <t>Стерильний розчинник / STERILE  DILUENT 10X1 DOSE VIAL, 0,7 мл, серія Z008627</t>
  </si>
  <si>
    <t>HBVAXPRO 10mcg/1ml, PK/1, Pre-filled syringe, Merck Sharp Dohme, Y004173</t>
  </si>
  <si>
    <t>Вакцина кон"югована для профілактики захворювань, збудником яких є Haemophilus influenzae типу В, ліофілізат для розчину для інєкцій, по 1дозі (10мкг PRP) у флаконах, у комплекті із розчинником (0,4% розчин натрію хлориду), серія 1143М001</t>
  </si>
  <si>
    <t>Вакцина гепатиту В (рДНК) / Hepatitis B Vaccine DNA Recombinant, 1 dose vial Pediatric dose With Vaccine Vial Monitor (VVM), 0,5 мл, серія 0325Q012А</t>
  </si>
  <si>
    <t>Вакцина проти дифтерії, правця та кашлюку / DTP VACCINE (2024) Adsorbed Diphtheria, Tetanus and Pertussis vaccine Pediatric dose, vial of 10 doses, серія 221100525А</t>
  </si>
  <si>
    <t>Інактивована поліомієлітна вакцина IПВ / IPV pack 10d en generic VVM - A7, 5мл, серія 2524001А</t>
  </si>
  <si>
    <t>ТЕТАДІФ / TETADIF, суспензія для інєкцій, 0,5 мл (1 доза); флакон по 5 мл (10доз), серія D2814-Е1</t>
  </si>
  <si>
    <t>Вакцина для профілактики дифтерії, правця, кашлюку (з цільнолітинним компонентом), гепатиту В (рДНК)  та хвороб, збудником якиих є Haemophilus influenzae типу  b кон"югована, адсорбована, 0,5 мл (1 доза), серія E5V015057</t>
  </si>
  <si>
    <t xml:space="preserve">Вакцина COMIRNATY від COVID-19 (від 12 років) / COMIRNATY 0.1mg/ml 10x2.25ml GVL PFE EU, серія МН2939 </t>
  </si>
  <si>
    <t xml:space="preserve">Шприци з голками  (різного обсягу)/ Syringe, A-D, 0,5ml, Sanavita/ BOX-200, серія 210394, Німеччина </t>
  </si>
  <si>
    <t>Шприци з голками (різного обсягу)/ Шприц інєкційний стерильний  (Syringe, A-D,0,3ml Soloshot Mini) BOX-200, серія 2111452</t>
  </si>
  <si>
    <t>Шприци з голками (різного обсягу)/Syr Mini 0,1ml, 27G3/8, серія 2206457, Іспанія</t>
  </si>
  <si>
    <t>Захисний ящик для використаних шприців та голок /Safety box f. used syrgs 5lt, №25</t>
  </si>
  <si>
    <t>без т.п.</t>
  </si>
  <si>
    <t>Контейнер для зберігання медичних відходів 120л</t>
  </si>
  <si>
    <t>Спирт етиловий 96%, розчин по 100мл</t>
  </si>
  <si>
    <t>Шв.відповідь Експрес-тест ВІЛ 1-2.0 (Версія 2.0) Kit/набір №5 /First Response HIV 1-2.0 Card Test , серія 77E19254S</t>
  </si>
  <si>
    <t>наб</t>
  </si>
  <si>
    <t>Експрес-тест для одночасного виявлення IgG, IgM, IgA антитіл до ВІЛ-1 та ВІЛ-2 №25,/ HIV-1/2, Bioline 3.0, 25 / Tests Bioline ТМ ВІЛ-1/2 3.0. , серія 03АDК003AA</t>
  </si>
  <si>
    <t>№25</t>
  </si>
  <si>
    <t>Експрес-тест для виявлення антитіл до ВІЛ 1/2 3 лінії STANDARDTM K"Ю/Standard Q HIV 1/2 Ab 3-Line Test, серія 5356181 АС/1</t>
  </si>
  <si>
    <t>Експрес-тест для виявлення антитіл до ВІЛ 1/2 3 лінії STANDARDTM K"ю, серія 53561М1 АС/1</t>
  </si>
  <si>
    <t>Шв.відповідь Експрес-тест ВІЛ 1-2-0 (Версія 2.0) Kit/набір, серія 77E1925S</t>
  </si>
  <si>
    <t xml:space="preserve">Експрес-тест для виявлення антитіл до ВІЛ 1/2 3 лінії  STANDARDTM K"Ю/ Standars Q HIV 1/2 Ab 3_Line Test, серія 5356АН1АС/1 </t>
  </si>
  <si>
    <t>Швидка відповідь Експрес-тест ВІЛ 1-2.0 (Версія 2.0) Kit/набір №5/First Response HIV 1-2.0 Card Test (Version 2.0), серія 77J2825S</t>
  </si>
  <si>
    <t>Експрес-тест для одночасного виявлення IgG, IgM, IgA  антитіл до ВІЛ-1 та ВІЛ-2 №25, HIV-1/2, Bioline 3.0, 25/Test Bioline ВІЛ-1/2 3.0, серія 03АDK028AF</t>
  </si>
  <si>
    <t>Bioline HCV експрес-тест для виявлення антитіл до вірусу гепатиту С, 25 тестів, набір містить безпечні ланцети 25 шт., серія 02BDK040AB</t>
  </si>
  <si>
    <t>Bioline HCV експрес-тест для виявлення антитіл до вірусу гепатиту С, 25 тестів, набір містить безпечні ланцети 25 шт., серія 02BDK039AZ</t>
  </si>
  <si>
    <t xml:space="preserve">Експрес-тест для виявлення поверхневого антигену гепатиту В Determine HBdAg 2 (100тестів), серія 0001189739 </t>
  </si>
  <si>
    <t>№100</t>
  </si>
  <si>
    <t>Bioline HCV експрес-тест для виявлення антитіл до вірусу гепатиту С, 25 тестів, набір містить безпечні ланцети 25 шт., серія 02BDL002CA</t>
  </si>
  <si>
    <t xml:space="preserve">Експрес-тест для виявлення поверхневого антигену гепатиту В Determine HBdAg 2 (100тестів), серія 0001199123 </t>
  </si>
  <si>
    <t>Bioline Сифіліс 3.0 експрес-тест для виявлення анти-ТР сифілісу, 30 тестів, серія 06СDK018AI</t>
  </si>
  <si>
    <t>Буферний розчин /CHASE BUFFER, серія 0001143916</t>
  </si>
  <si>
    <t>Квантиферонові тести Quanti FERON-TB Gold Plus</t>
  </si>
  <si>
    <t>компл</t>
  </si>
  <si>
    <t xml:space="preserve">Щиток захисний </t>
  </si>
  <si>
    <t>Bioline Сифіліс 3.0 експрес-тест для виявлення анти-ТР сифілісу, 30 тестів, серія 06СDK017AF</t>
  </si>
  <si>
    <t xml:space="preserve">Захисні окуляри </t>
  </si>
  <si>
    <t>Інші джерела фінансування (гуманітарна допомога, благодійна допомога, тощо)</t>
  </si>
  <si>
    <t xml:space="preserve">  </t>
  </si>
  <si>
    <t xml:space="preserve">Альбендозол, 400мг, таблетки зі смаком </t>
  </si>
  <si>
    <t>Амлодипіну бензилат, 5мг, таблетки</t>
  </si>
  <si>
    <t xml:space="preserve">Амокициклін 250 мг, табл </t>
  </si>
  <si>
    <t>Амоксициклін 875 мг+ клавуланова кислота 125 мг</t>
  </si>
  <si>
    <t>Ацетилсаліцилова кислота 75 мг</t>
  </si>
  <si>
    <t>№28</t>
  </si>
  <si>
    <t>Беклометазон 100 мг/доза, інгалятор</t>
  </si>
  <si>
    <t>Вітамін А 200 0001U (Ретинол), капс</t>
  </si>
  <si>
    <t>№500</t>
  </si>
  <si>
    <t>№1000</t>
  </si>
  <si>
    <t>Доксициклін, 100 мг, у формі гіклату</t>
  </si>
  <si>
    <t>Еналаприл малеат 5 мг, табл</t>
  </si>
  <si>
    <t>Еритроміцин Bailleul 4%, р-н для зовн.застосув.</t>
  </si>
  <si>
    <t>100 мг</t>
  </si>
  <si>
    <t>Ібупрофен 200 мг, в табл.</t>
  </si>
  <si>
    <t>Ібупрофен в таблетках, 400 мг</t>
  </si>
  <si>
    <t>Ізорем (ізосорбіту динітрат) 5 мг, табл</t>
  </si>
  <si>
    <t>Ізосорбіт 10 мг, табл.</t>
  </si>
  <si>
    <t xml:space="preserve">Калій йодистий фарм, 10% </t>
  </si>
  <si>
    <t>1000 мл</t>
  </si>
  <si>
    <t>Калія (хлорид), 600 мг + калія (бікарбонат), 400 мг, шипучі табл.</t>
  </si>
  <si>
    <t>Клоксациклін 250 мг, капсули</t>
  </si>
  <si>
    <t>Клотримазол 500 мг, вагінальні табл.з аплікатором</t>
  </si>
  <si>
    <t>Метилдопа 250 мг, табл</t>
  </si>
  <si>
    <t>Метронідазол 500 мг, табл</t>
  </si>
  <si>
    <t>Міконазолу нітрат, 2% крем, 30г</t>
  </si>
  <si>
    <t>туба</t>
  </si>
  <si>
    <t>Ністатин 30 мл, суспензія оральна</t>
  </si>
  <si>
    <t>Парацетамол Віатріс 1000 мг, табл</t>
  </si>
  <si>
    <t>№8</t>
  </si>
  <si>
    <t>Преднізолон 5 мг, табл</t>
  </si>
  <si>
    <t>Преднізолон 20 мг, табл</t>
  </si>
  <si>
    <t>Проспан Сироп зі смаком вишні 100 мл флакон</t>
  </si>
  <si>
    <t>Регідрон/солі для пероральної регідрації, 20,5г, пакет</t>
  </si>
  <si>
    <t>Сальбутамол 100 мкг/доза,  інгалятор</t>
  </si>
  <si>
    <t>Спіронолактон, 25 мг, табл.</t>
  </si>
  <si>
    <t>Сульфадіазин срібла, 1% крем, 50г</t>
  </si>
  <si>
    <t>№1</t>
  </si>
  <si>
    <t>Фолієва кислота 5 мг,табл</t>
  </si>
  <si>
    <t>Фурасемід 40 мг, табл</t>
  </si>
  <si>
    <t>Целекоксиб-Целебрекс 100 мг, капсули</t>
  </si>
  <si>
    <t>№30</t>
  </si>
  <si>
    <t>Цуфуроксим Віатріс 250 мг, табл</t>
  </si>
  <si>
    <t xml:space="preserve">Бахіли </t>
  </si>
  <si>
    <t>50 шт /уп</t>
  </si>
  <si>
    <t>Маска для обличчя, N95 / FFP2, без клапана, качкоподібна (плоска складена)</t>
  </si>
  <si>
    <t>Маски Face Masks для обличчя, однораз., хірургічні</t>
  </si>
  <si>
    <t>Маски для обличчя, однораз., хірургічні</t>
  </si>
  <si>
    <t>Маски EA SEWell для обличчя, одноразові, не стер.</t>
  </si>
  <si>
    <t>Маска киснева, дит.розмір/OXYGEN MASK, paediatric size</t>
  </si>
  <si>
    <t>Марлеві серветки із підвернутими обріз.кром.</t>
  </si>
  <si>
    <t>Медичне простирадло 150*240</t>
  </si>
  <si>
    <t>коробка</t>
  </si>
  <si>
    <t xml:space="preserve">Мундштук для пікфлуометра PF 120, одноразовий </t>
  </si>
  <si>
    <t xml:space="preserve">Шапочка медична </t>
  </si>
  <si>
    <t>ши</t>
  </si>
  <si>
    <t>Халат медичний одноразовий н/с</t>
  </si>
  <si>
    <t>Халат медичний одноразовий</t>
  </si>
  <si>
    <t>терм.не обмеж</t>
  </si>
  <si>
    <t>Халат медичний хірургічний, р М, L (54+54)</t>
  </si>
  <si>
    <t>Халат WynnMed мед.одноразовий , синій</t>
  </si>
  <si>
    <t>Контейнер для медичних відходів 1л</t>
  </si>
  <si>
    <t>Cерветки "ВОЛЕС" просочені 70% спирт.</t>
  </si>
  <si>
    <t>№100 (30х60мм)</t>
  </si>
  <si>
    <t>Стрічка діаграмна 80*30 (12)зовн</t>
  </si>
  <si>
    <t>Пакет для таблеток мінігрип+піктограма 0,038мм, 6х8 см</t>
  </si>
  <si>
    <t>Пластир з оксиду цинку, на пластик.котушці, 2,5*5м</t>
  </si>
  <si>
    <t>Шапочка медична одноразова н/с</t>
  </si>
  <si>
    <t>Шпатель отоларингологічний "ALEXPHARM"</t>
  </si>
  <si>
    <t>Шпатель отолариголог. "ВОЛЕС"</t>
  </si>
  <si>
    <t>УЗД гель ECO SUPERGEL, 260г</t>
  </si>
  <si>
    <t>Фартух,125х80 см, білий, тиснення поліетилен 0,02 мм</t>
  </si>
  <si>
    <t>Засіб дезінфікуючий "Бланідас 2000 ультра"</t>
  </si>
  <si>
    <t>500 мл</t>
  </si>
  <si>
    <t>Табетки для очищення води 1,67 г, 1 г вільного хлору</t>
  </si>
  <si>
    <t>№200</t>
  </si>
  <si>
    <t>М-М-РВАКСПРО Вакцина для профілактики кору, епідемічного паротиту та краснухи жива, порошок для суспензії, серія А003023</t>
  </si>
  <si>
    <t>ГАРДАСИЛ Вакцина проти вірусу папіломи людини 9-валентна (рекомбінантна, адсорбована) суспензія для інєкцій, по 0,5 мл (1 доза), сер. А002437</t>
  </si>
  <si>
    <t>Інактивована поліомієлітна вакцина IПВ / IPV pack 10d en generic VVM - A7, 5мл, серія 2524002А</t>
  </si>
  <si>
    <t xml:space="preserve">Перелік лікарських засобів та виробів медичного призначення закуплених </t>
  </si>
  <si>
    <t>Комунальним некомерційним підприємством "Центр первинної медико-санітарної допомоги" Жовтоводської міської ради</t>
  </si>
  <si>
    <t>станом на 19.10.2026р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</si>
</sst>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yyyy\-m"/>
    <numFmt numFmtId="166" formatCode="yyyy\-mm"/>
    <numFmt numFmtId="167" formatCode="0.000"/>
    <numFmt numFmtId="168" formatCode="d\.m\.yyyy"/>
  </numFmts>
  <fonts count="18">
    <font>
      <sz val="10"/>
      <color rgb="FF000000"/>
      <name val="Arial"/>
      <scheme val="minor"/>
    </font>
    <font>
      <sz val="10"/>
      <color rgb="FF000000"/>
      <name val="&quot;Times New Roman&quot;"/>
    </font>
    <font>
      <sz val="10"/>
      <color rgb="FFFF0000"/>
      <name val="&quot;Times New Roman&quot;"/>
    </font>
    <font>
      <sz val="10"/>
      <color theme="1"/>
      <name val="Arial"/>
    </font>
    <font>
      <sz val="10"/>
      <color theme="1"/>
      <name val="&quot;Arial Cyr&quot;"/>
    </font>
    <font>
      <sz val="10"/>
      <color theme="1"/>
      <name val="Arial"/>
      <scheme val="minor"/>
    </font>
    <font>
      <sz val="10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  <fill>
      <patternFill patternType="solid">
        <fgColor theme="0"/>
        <bgColor theme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1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>
      <alignment wrapText="1"/>
    </xf>
    <xf numFmtId="0" fontId="4" fillId="0" borderId="0" xfId="0" applyFont="1" applyAlignment="1"/>
    <xf numFmtId="0" fontId="3" fillId="0" borderId="0" xfId="0" applyFont="1" applyAlignment="1"/>
    <xf numFmtId="0" fontId="5" fillId="2" borderId="0" xfId="0" applyFont="1" applyFill="1"/>
    <xf numFmtId="0" fontId="4" fillId="2" borderId="0" xfId="0" applyFont="1" applyFill="1" applyAlignment="1"/>
    <xf numFmtId="0" fontId="4" fillId="0" borderId="0" xfId="0" applyFont="1" applyAlignment="1">
      <alignment horizontal="right"/>
    </xf>
    <xf numFmtId="0" fontId="3" fillId="2" borderId="0" xfId="0" applyFont="1" applyFill="1" applyAlignment="1"/>
    <xf numFmtId="0" fontId="4" fillId="0" borderId="0" xfId="0" applyFont="1" applyAlignment="1"/>
    <xf numFmtId="0" fontId="5" fillId="0" borderId="0" xfId="0" applyFont="1" applyAlignment="1"/>
    <xf numFmtId="0" fontId="5" fillId="3" borderId="0" xfId="0" applyFont="1" applyFill="1"/>
    <xf numFmtId="0" fontId="8" fillId="2" borderId="0" xfId="0" applyFont="1" applyFill="1"/>
    <xf numFmtId="0" fontId="8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/>
    <xf numFmtId="2" fontId="7" fillId="0" borderId="0" xfId="0" applyNumberFormat="1" applyFont="1" applyAlignment="1"/>
    <xf numFmtId="2" fontId="7" fillId="2" borderId="0" xfId="0" applyNumberFormat="1" applyFont="1" applyFill="1" applyAlignment="1">
      <alignment horizontal="right"/>
    </xf>
    <xf numFmtId="0" fontId="7" fillId="3" borderId="0" xfId="0" applyFont="1" applyFill="1" applyAlignment="1"/>
    <xf numFmtId="0" fontId="6" fillId="0" borderId="0" xfId="0" applyFont="1" applyAlignment="1">
      <alignment wrapText="1"/>
    </xf>
    <xf numFmtId="0" fontId="6" fillId="3" borderId="0" xfId="0" applyFont="1" applyFill="1"/>
    <xf numFmtId="0" fontId="5" fillId="0" borderId="0" xfId="0" applyFont="1" applyAlignment="1">
      <alignment wrapText="1"/>
    </xf>
    <xf numFmtId="0" fontId="5" fillId="4" borderId="0" xfId="0" applyFont="1" applyFill="1"/>
    <xf numFmtId="0" fontId="4" fillId="3" borderId="0" xfId="0" applyFont="1" applyFill="1" applyAlignment="1"/>
    <xf numFmtId="0" fontId="4" fillId="3" borderId="0" xfId="0" applyFont="1" applyFill="1" applyAlignment="1">
      <alignment wrapText="1"/>
    </xf>
    <xf numFmtId="0" fontId="17" fillId="0" borderId="0" xfId="0" applyFont="1" applyFill="1" applyAlignment="1">
      <alignment horizontal="center" wrapText="1"/>
    </xf>
    <xf numFmtId="0" fontId="0" fillId="0" borderId="0" xfId="0" applyFont="1" applyFill="1" applyAlignment="1"/>
    <xf numFmtId="0" fontId="9" fillId="0" borderId="0" xfId="0" applyFont="1" applyFill="1" applyAlignment="1"/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center"/>
    </xf>
    <xf numFmtId="164" fontId="9" fillId="0" borderId="0" xfId="0" applyNumberFormat="1" applyFont="1" applyFill="1" applyAlignment="1"/>
    <xf numFmtId="0" fontId="9" fillId="0" borderId="1" xfId="0" applyFont="1" applyFill="1" applyBorder="1" applyAlignment="1"/>
    <xf numFmtId="0" fontId="10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left" wrapText="1"/>
    </xf>
    <xf numFmtId="0" fontId="11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165" fontId="12" fillId="0" borderId="5" xfId="0" applyNumberFormat="1" applyFont="1" applyFill="1" applyBorder="1" applyAlignment="1">
      <alignment horizontal="center"/>
    </xf>
    <xf numFmtId="0" fontId="9" fillId="0" borderId="5" xfId="0" applyFont="1" applyFill="1" applyBorder="1" applyAlignment="1">
      <alignment horizontal="right"/>
    </xf>
    <xf numFmtId="2" fontId="9" fillId="0" borderId="5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11" fillId="0" borderId="3" xfId="0" applyFont="1" applyFill="1" applyBorder="1" applyAlignment="1">
      <alignment horizontal="left"/>
    </xf>
    <xf numFmtId="166" fontId="12" fillId="0" borderId="5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167" fontId="9" fillId="0" borderId="5" xfId="0" applyNumberFormat="1" applyFont="1" applyFill="1" applyBorder="1" applyAlignment="1">
      <alignment horizontal="right"/>
    </xf>
    <xf numFmtId="0" fontId="13" fillId="0" borderId="4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center" wrapText="1"/>
    </xf>
    <xf numFmtId="0" fontId="12" fillId="0" borderId="3" xfId="0" applyFont="1" applyFill="1" applyBorder="1" applyAlignment="1"/>
    <xf numFmtId="0" fontId="12" fillId="0" borderId="0" xfId="0" applyFont="1" applyFill="1" applyAlignment="1"/>
    <xf numFmtId="0" fontId="13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/>
    <xf numFmtId="0" fontId="12" fillId="0" borderId="1" xfId="0" applyFont="1" applyFill="1" applyBorder="1" applyAlignment="1">
      <alignment horizontal="center" wrapText="1"/>
    </xf>
    <xf numFmtId="166" fontId="12" fillId="0" borderId="1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3" fillId="0" borderId="5" xfId="0" applyFont="1" applyFill="1" applyBorder="1" applyAlignment="1">
      <alignment horizontal="left" wrapText="1"/>
    </xf>
    <xf numFmtId="0" fontId="12" fillId="0" borderId="5" xfId="0" applyFont="1" applyFill="1" applyBorder="1" applyAlignment="1"/>
    <xf numFmtId="0" fontId="13" fillId="0" borderId="1" xfId="0" applyFont="1" applyFill="1" applyBorder="1" applyAlignment="1">
      <alignment horizontal="left"/>
    </xf>
    <xf numFmtId="166" fontId="14" fillId="0" borderId="1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wrapText="1"/>
    </xf>
    <xf numFmtId="0" fontId="9" fillId="0" borderId="5" xfId="0" applyFont="1" applyFill="1" applyBorder="1" applyAlignment="1">
      <alignment wrapText="1"/>
    </xf>
    <xf numFmtId="2" fontId="12" fillId="0" borderId="5" xfId="0" applyNumberFormat="1" applyFont="1" applyFill="1" applyBorder="1" applyAlignment="1"/>
    <xf numFmtId="0" fontId="9" fillId="0" borderId="1" xfId="0" applyFont="1" applyFill="1" applyBorder="1"/>
    <xf numFmtId="166" fontId="9" fillId="0" borderId="1" xfId="0" applyNumberFormat="1" applyFont="1" applyFill="1" applyBorder="1" applyAlignment="1"/>
    <xf numFmtId="2" fontId="12" fillId="0" borderId="1" xfId="0" applyNumberFormat="1" applyFont="1" applyFill="1" applyBorder="1" applyAlignment="1"/>
    <xf numFmtId="0" fontId="9" fillId="0" borderId="5" xfId="0" applyFont="1" applyFill="1" applyBorder="1"/>
    <xf numFmtId="166" fontId="9" fillId="0" borderId="5" xfId="0" applyNumberFormat="1" applyFont="1" applyFill="1" applyBorder="1" applyAlignment="1"/>
    <xf numFmtId="0" fontId="9" fillId="0" borderId="5" xfId="0" applyFont="1" applyFill="1" applyBorder="1" applyAlignment="1"/>
    <xf numFmtId="0" fontId="12" fillId="0" borderId="5" xfId="0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166" fontId="12" fillId="0" borderId="5" xfId="0" applyNumberFormat="1" applyFont="1" applyFill="1" applyBorder="1" applyAlignment="1">
      <alignment wrapText="1"/>
    </xf>
    <xf numFmtId="2" fontId="9" fillId="0" borderId="1" xfId="0" applyNumberFormat="1" applyFont="1" applyFill="1" applyBorder="1" applyAlignment="1">
      <alignment wrapText="1"/>
    </xf>
    <xf numFmtId="168" fontId="12" fillId="0" borderId="5" xfId="0" applyNumberFormat="1" applyFont="1" applyFill="1" applyBorder="1" applyAlignment="1">
      <alignment wrapText="1"/>
    </xf>
    <xf numFmtId="164" fontId="12" fillId="0" borderId="5" xfId="0" applyNumberFormat="1" applyFont="1" applyFill="1" applyBorder="1" applyAlignment="1">
      <alignment wrapText="1"/>
    </xf>
    <xf numFmtId="165" fontId="12" fillId="0" borderId="5" xfId="0" applyNumberFormat="1" applyFont="1" applyFill="1" applyBorder="1" applyAlignment="1">
      <alignment wrapText="1"/>
    </xf>
    <xf numFmtId="0" fontId="9" fillId="0" borderId="4" xfId="0" applyFont="1" applyFill="1" applyBorder="1" applyAlignment="1"/>
    <xf numFmtId="0" fontId="9" fillId="0" borderId="3" xfId="0" applyFont="1" applyFill="1" applyBorder="1" applyAlignment="1">
      <alignment horizontal="center"/>
    </xf>
    <xf numFmtId="0" fontId="13" fillId="0" borderId="8" xfId="0" applyFont="1" applyFill="1" applyBorder="1" applyAlignment="1">
      <alignment wrapText="1"/>
    </xf>
    <xf numFmtId="0" fontId="9" fillId="0" borderId="3" xfId="0" applyFont="1" applyFill="1" applyBorder="1" applyAlignment="1"/>
    <xf numFmtId="0" fontId="9" fillId="0" borderId="5" xfId="0" applyFont="1" applyFill="1" applyBorder="1" applyAlignment="1">
      <alignment horizontal="center"/>
    </xf>
    <xf numFmtId="166" fontId="9" fillId="0" borderId="5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wrapText="1"/>
    </xf>
    <xf numFmtId="165" fontId="9" fillId="0" borderId="5" xfId="0" applyNumberFormat="1" applyFont="1" applyFill="1" applyBorder="1" applyAlignment="1"/>
    <xf numFmtId="2" fontId="9" fillId="0" borderId="5" xfId="0" applyNumberFormat="1" applyFont="1" applyFill="1" applyBorder="1" applyAlignment="1"/>
    <xf numFmtId="0" fontId="10" fillId="0" borderId="8" xfId="0" applyFont="1" applyFill="1" applyBorder="1" applyAlignment="1"/>
    <xf numFmtId="166" fontId="10" fillId="0" borderId="5" xfId="0" applyNumberFormat="1" applyFont="1" applyFill="1" applyBorder="1" applyAlignment="1"/>
    <xf numFmtId="165" fontId="9" fillId="0" borderId="5" xfId="0" applyNumberFormat="1" applyFont="1" applyFill="1" applyBorder="1" applyAlignment="1">
      <alignment horizontal="center"/>
    </xf>
    <xf numFmtId="0" fontId="9" fillId="0" borderId="0" xfId="0" applyFont="1" applyFill="1"/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/>
    <xf numFmtId="0" fontId="10" fillId="0" borderId="1" xfId="0" applyFont="1" applyFill="1" applyBorder="1" applyAlignment="1"/>
    <xf numFmtId="0" fontId="10" fillId="0" borderId="1" xfId="0" applyFont="1" applyFill="1" applyBorder="1"/>
    <xf numFmtId="0" fontId="10" fillId="0" borderId="0" xfId="0" applyFont="1" applyFill="1"/>
    <xf numFmtId="0" fontId="12" fillId="0" borderId="2" xfId="0" applyFont="1" applyFill="1" applyBorder="1" applyAlignment="1"/>
    <xf numFmtId="0" fontId="10" fillId="0" borderId="10" xfId="0" applyFont="1" applyFill="1" applyBorder="1" applyAlignment="1">
      <alignment horizontal="center"/>
    </xf>
    <xf numFmtId="0" fontId="9" fillId="0" borderId="0" xfId="0" applyFont="1" applyFill="1" applyBorder="1" applyAlignment="1">
      <alignment wrapText="1"/>
    </xf>
    <xf numFmtId="0" fontId="10" fillId="0" borderId="9" xfId="0" applyFont="1" applyFill="1" applyBorder="1" applyAlignment="1">
      <alignment horizontal="center"/>
    </xf>
    <xf numFmtId="0" fontId="9" fillId="0" borderId="9" xfId="0" applyFont="1" applyFill="1" applyBorder="1" applyAlignment="1">
      <alignment wrapText="1"/>
    </xf>
    <xf numFmtId="0" fontId="14" fillId="0" borderId="9" xfId="0" applyFont="1" applyFill="1" applyBorder="1" applyAlignment="1"/>
    <xf numFmtId="0" fontId="14" fillId="0" borderId="9" xfId="0" applyFont="1" applyFill="1" applyBorder="1" applyAlignment="1">
      <alignment wrapText="1"/>
    </xf>
    <xf numFmtId="0" fontId="15" fillId="0" borderId="6" xfId="0" applyFont="1" applyFill="1" applyBorder="1" applyAlignment="1">
      <alignment horizontal="center" wrapText="1"/>
    </xf>
    <xf numFmtId="0" fontId="16" fillId="0" borderId="6" xfId="0" applyFont="1" applyFill="1" applyBorder="1"/>
    <xf numFmtId="0" fontId="15" fillId="0" borderId="7" xfId="0" applyFont="1" applyFill="1" applyBorder="1" applyAlignment="1">
      <alignment wrapText="1"/>
    </xf>
    <xf numFmtId="0" fontId="16" fillId="0" borderId="2" xfId="0" applyFont="1" applyFill="1" applyBorder="1"/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5" fillId="5" borderId="0" xfId="0" applyFont="1" applyFill="1"/>
    <xf numFmtId="0" fontId="5" fillId="5" borderId="0" xfId="0" applyFont="1" applyFill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931"/>
  <sheetViews>
    <sheetView tabSelected="1" workbookViewId="0">
      <selection activeCell="K20" sqref="K20"/>
    </sheetView>
  </sheetViews>
  <sheetFormatPr defaultColWidth="12.5703125" defaultRowHeight="15.75" customHeight="1"/>
  <cols>
    <col min="1" max="1" width="5.7109375" customWidth="1"/>
    <col min="2" max="2" width="65" customWidth="1"/>
    <col min="3" max="3" width="5.5703125" customWidth="1"/>
    <col min="4" max="4" width="11.5703125" customWidth="1"/>
    <col min="5" max="5" width="8.85546875" customWidth="1"/>
    <col min="6" max="6" width="8.28515625" customWidth="1"/>
    <col min="7" max="7" width="9.5703125" customWidth="1"/>
    <col min="8" max="8" width="5.5703125" customWidth="1"/>
    <col min="9" max="9" width="6.28515625" customWidth="1"/>
    <col min="10" max="10" width="7.140625" customWidth="1"/>
  </cols>
  <sheetData>
    <row r="1" spans="1:11" ht="15.75" customHeight="1">
      <c r="A1" s="28"/>
      <c r="B1" s="116" t="s">
        <v>267</v>
      </c>
      <c r="C1" s="116"/>
      <c r="D1" s="116"/>
      <c r="E1" s="116"/>
      <c r="F1" s="116"/>
      <c r="G1" s="116"/>
      <c r="H1" s="116"/>
      <c r="I1" s="28"/>
    </row>
    <row r="2" spans="1:11" ht="15.75" customHeight="1">
      <c r="A2" s="28"/>
      <c r="B2" s="117" t="s">
        <v>268</v>
      </c>
      <c r="C2" s="117"/>
      <c r="D2" s="117"/>
      <c r="E2" s="117"/>
      <c r="F2" s="117"/>
      <c r="G2" s="117"/>
      <c r="H2" s="117"/>
      <c r="I2" s="28"/>
    </row>
    <row r="3" spans="1:11" ht="15.75" customHeight="1">
      <c r="A3" s="28"/>
      <c r="B3" s="118" t="s">
        <v>269</v>
      </c>
      <c r="C3" s="118"/>
      <c r="D3" s="118"/>
      <c r="E3" s="118"/>
      <c r="F3" s="27"/>
      <c r="G3" s="27"/>
      <c r="H3" s="27"/>
      <c r="I3" s="28"/>
    </row>
    <row r="4" spans="1:11" ht="12.75">
      <c r="A4" s="29"/>
      <c r="B4" s="30"/>
      <c r="C4" s="29"/>
      <c r="D4" s="31"/>
      <c r="E4" s="29"/>
      <c r="F4" s="29"/>
      <c r="G4" s="32"/>
      <c r="H4" s="29"/>
      <c r="I4" s="29"/>
      <c r="J4" s="1"/>
    </row>
    <row r="5" spans="1:11" ht="39">
      <c r="A5" s="33" t="s">
        <v>0</v>
      </c>
      <c r="B5" s="34" t="s">
        <v>1</v>
      </c>
      <c r="C5" s="35" t="s">
        <v>2</v>
      </c>
      <c r="D5" s="36" t="s">
        <v>3</v>
      </c>
      <c r="E5" s="37" t="s">
        <v>4</v>
      </c>
      <c r="F5" s="38" t="s">
        <v>5</v>
      </c>
      <c r="G5" s="38" t="s">
        <v>6</v>
      </c>
      <c r="H5" s="38" t="s">
        <v>7</v>
      </c>
      <c r="I5" s="30" t="s">
        <v>8</v>
      </c>
      <c r="J5" s="2"/>
    </row>
    <row r="6" spans="1:11" ht="15.95" customHeight="1">
      <c r="A6" s="39">
        <v>1</v>
      </c>
      <c r="B6" s="40" t="s">
        <v>9</v>
      </c>
      <c r="C6" s="41" t="s">
        <v>10</v>
      </c>
      <c r="D6" s="42" t="s">
        <v>11</v>
      </c>
      <c r="E6" s="43">
        <v>46753</v>
      </c>
      <c r="F6" s="44">
        <v>98.28</v>
      </c>
      <c r="G6" s="45">
        <f>F6*H6</f>
        <v>687.96</v>
      </c>
      <c r="H6" s="44">
        <v>7</v>
      </c>
      <c r="I6" s="46">
        <v>70</v>
      </c>
      <c r="J6" s="3"/>
    </row>
    <row r="7" spans="1:11" ht="15.95" customHeight="1">
      <c r="A7" s="39">
        <v>2</v>
      </c>
      <c r="B7" s="40" t="s">
        <v>12</v>
      </c>
      <c r="C7" s="47" t="s">
        <v>13</v>
      </c>
      <c r="D7" s="42" t="s">
        <v>14</v>
      </c>
      <c r="E7" s="43">
        <v>46539</v>
      </c>
      <c r="F7" s="44">
        <v>42.18</v>
      </c>
      <c r="G7" s="45">
        <f>F7*H7-0.02</f>
        <v>843.58</v>
      </c>
      <c r="H7" s="44">
        <v>20</v>
      </c>
      <c r="I7" s="46"/>
      <c r="J7" s="3"/>
    </row>
    <row r="8" spans="1:11" ht="15.95" customHeight="1">
      <c r="A8" s="39">
        <v>3</v>
      </c>
      <c r="B8" s="40" t="s">
        <v>12</v>
      </c>
      <c r="C8" s="47" t="s">
        <v>13</v>
      </c>
      <c r="D8" s="42" t="s">
        <v>15</v>
      </c>
      <c r="E8" s="48">
        <v>46447</v>
      </c>
      <c r="F8" s="44">
        <v>31.45</v>
      </c>
      <c r="G8" s="45">
        <f>F8*H8-0.05</f>
        <v>566.05000000000007</v>
      </c>
      <c r="H8" s="44">
        <v>18</v>
      </c>
      <c r="I8" s="46"/>
      <c r="J8" s="3"/>
      <c r="K8" s="5"/>
    </row>
    <row r="9" spans="1:11" ht="15.95" customHeight="1">
      <c r="A9" s="39">
        <v>4</v>
      </c>
      <c r="B9" s="40" t="s">
        <v>16</v>
      </c>
      <c r="C9" s="47" t="s">
        <v>10</v>
      </c>
      <c r="D9" s="42" t="s">
        <v>11</v>
      </c>
      <c r="E9" s="48">
        <v>47178</v>
      </c>
      <c r="F9" s="44">
        <v>44.597999999999999</v>
      </c>
      <c r="G9" s="45">
        <f>F9*H9</f>
        <v>133.79399999999998</v>
      </c>
      <c r="H9" s="44">
        <v>3</v>
      </c>
      <c r="I9" s="46">
        <v>30</v>
      </c>
      <c r="J9" s="4"/>
    </row>
    <row r="10" spans="1:11" ht="15.95" customHeight="1">
      <c r="A10" s="39">
        <v>5</v>
      </c>
      <c r="B10" s="40" t="s">
        <v>17</v>
      </c>
      <c r="C10" s="47" t="s">
        <v>10</v>
      </c>
      <c r="D10" s="42" t="s">
        <v>18</v>
      </c>
      <c r="E10" s="48">
        <v>47727</v>
      </c>
      <c r="F10" s="45">
        <v>71.650000000000006</v>
      </c>
      <c r="G10" s="45">
        <f>F10*H10-0.01</f>
        <v>143.29000000000002</v>
      </c>
      <c r="H10" s="44">
        <v>2</v>
      </c>
      <c r="I10" s="46">
        <v>56</v>
      </c>
      <c r="J10" s="3"/>
    </row>
    <row r="11" spans="1:11" ht="15.95" customHeight="1">
      <c r="A11" s="39">
        <v>6</v>
      </c>
      <c r="B11" s="40" t="s">
        <v>19</v>
      </c>
      <c r="C11" s="47" t="s">
        <v>13</v>
      </c>
      <c r="D11" s="42" t="s">
        <v>20</v>
      </c>
      <c r="E11" s="48">
        <v>46692</v>
      </c>
      <c r="F11" s="45">
        <v>13.942</v>
      </c>
      <c r="G11" s="45">
        <f>F11*H11</f>
        <v>0</v>
      </c>
      <c r="H11" s="44">
        <v>0</v>
      </c>
      <c r="I11" s="46"/>
      <c r="J11" s="3"/>
    </row>
    <row r="12" spans="1:11" ht="15.95" customHeight="1">
      <c r="A12" s="39">
        <v>7</v>
      </c>
      <c r="B12" s="40" t="s">
        <v>21</v>
      </c>
      <c r="C12" s="47" t="s">
        <v>10</v>
      </c>
      <c r="D12" s="42" t="s">
        <v>22</v>
      </c>
      <c r="E12" s="48">
        <v>46600</v>
      </c>
      <c r="F12" s="45">
        <v>27.55</v>
      </c>
      <c r="G12" s="45">
        <f>F12*H12+0.04</f>
        <v>110.24000000000001</v>
      </c>
      <c r="H12" s="44">
        <v>4</v>
      </c>
      <c r="I12" s="46">
        <v>34</v>
      </c>
      <c r="J12" s="3"/>
    </row>
    <row r="13" spans="1:11" ht="15.95" customHeight="1">
      <c r="A13" s="39">
        <v>8</v>
      </c>
      <c r="B13" s="40" t="s">
        <v>23</v>
      </c>
      <c r="C13" s="47" t="s">
        <v>24</v>
      </c>
      <c r="D13" s="42" t="s">
        <v>25</v>
      </c>
      <c r="E13" s="48">
        <v>46784</v>
      </c>
      <c r="F13" s="45">
        <v>26.39</v>
      </c>
      <c r="G13" s="45">
        <f>F13*H13</f>
        <v>4327.96</v>
      </c>
      <c r="H13" s="44">
        <v>164</v>
      </c>
      <c r="I13" s="46"/>
      <c r="J13" s="3"/>
    </row>
    <row r="14" spans="1:11" ht="15.95" customHeight="1">
      <c r="A14" s="39">
        <v>9</v>
      </c>
      <c r="B14" s="40" t="s">
        <v>26</v>
      </c>
      <c r="C14" s="47" t="s">
        <v>10</v>
      </c>
      <c r="D14" s="42" t="s">
        <v>27</v>
      </c>
      <c r="E14" s="43">
        <v>47665</v>
      </c>
      <c r="F14" s="44">
        <v>152.94999999999999</v>
      </c>
      <c r="G14" s="45">
        <f>F14*H14-0.06</f>
        <v>611.74</v>
      </c>
      <c r="H14" s="44">
        <v>4</v>
      </c>
      <c r="I14" s="46">
        <v>62</v>
      </c>
      <c r="J14" s="3"/>
    </row>
    <row r="15" spans="1:11" ht="15.95" customHeight="1">
      <c r="A15" s="39">
        <v>10</v>
      </c>
      <c r="B15" s="40" t="s">
        <v>28</v>
      </c>
      <c r="C15" s="47" t="s">
        <v>10</v>
      </c>
      <c r="D15" s="42" t="s">
        <v>22</v>
      </c>
      <c r="E15" s="43">
        <v>47665</v>
      </c>
      <c r="F15" s="44">
        <v>185.31</v>
      </c>
      <c r="G15" s="45">
        <f>F15*H15+0.07</f>
        <v>1111.93</v>
      </c>
      <c r="H15" s="44">
        <v>6</v>
      </c>
      <c r="I15" s="46">
        <v>60</v>
      </c>
      <c r="J15" s="3"/>
    </row>
    <row r="16" spans="1:11" ht="15.95" customHeight="1">
      <c r="A16" s="39">
        <v>11</v>
      </c>
      <c r="B16" s="49" t="s">
        <v>29</v>
      </c>
      <c r="C16" s="50" t="s">
        <v>30</v>
      </c>
      <c r="D16" s="42" t="s">
        <v>31</v>
      </c>
      <c r="E16" s="48">
        <v>46447</v>
      </c>
      <c r="F16" s="45">
        <v>22</v>
      </c>
      <c r="G16" s="45">
        <f t="shared" ref="G16:G20" si="0">F16*H16</f>
        <v>44</v>
      </c>
      <c r="H16" s="44">
        <v>2</v>
      </c>
      <c r="I16" s="46"/>
      <c r="J16" s="3"/>
    </row>
    <row r="17" spans="1:11" ht="15.95" customHeight="1">
      <c r="A17" s="39">
        <v>12</v>
      </c>
      <c r="B17" s="49" t="s">
        <v>29</v>
      </c>
      <c r="C17" s="50" t="s">
        <v>30</v>
      </c>
      <c r="D17" s="42" t="s">
        <v>31</v>
      </c>
      <c r="E17" s="48">
        <v>46447</v>
      </c>
      <c r="F17" s="45">
        <v>22</v>
      </c>
      <c r="G17" s="45">
        <f t="shared" si="0"/>
        <v>22</v>
      </c>
      <c r="H17" s="44">
        <v>1</v>
      </c>
      <c r="I17" s="46"/>
      <c r="J17" s="3"/>
    </row>
    <row r="18" spans="1:11" ht="15.95" customHeight="1">
      <c r="A18" s="39">
        <v>13</v>
      </c>
      <c r="B18" s="51" t="s">
        <v>32</v>
      </c>
      <c r="C18" s="41" t="s">
        <v>24</v>
      </c>
      <c r="D18" s="42" t="s">
        <v>11</v>
      </c>
      <c r="E18" s="48">
        <v>47119</v>
      </c>
      <c r="F18" s="44">
        <v>7.5330000000000004</v>
      </c>
      <c r="G18" s="45">
        <f t="shared" si="0"/>
        <v>75.33</v>
      </c>
      <c r="H18" s="44">
        <v>10</v>
      </c>
      <c r="I18" s="46"/>
      <c r="J18" s="3"/>
    </row>
    <row r="19" spans="1:11" ht="15.95" customHeight="1">
      <c r="A19" s="39">
        <v>14</v>
      </c>
      <c r="B19" s="51" t="s">
        <v>33</v>
      </c>
      <c r="C19" s="41" t="s">
        <v>24</v>
      </c>
      <c r="D19" s="42" t="s">
        <v>22</v>
      </c>
      <c r="E19" s="48">
        <v>47484</v>
      </c>
      <c r="F19" s="44">
        <v>70.14</v>
      </c>
      <c r="G19" s="45">
        <f t="shared" si="0"/>
        <v>210.42000000000002</v>
      </c>
      <c r="H19" s="44">
        <v>3</v>
      </c>
      <c r="I19" s="46">
        <v>30</v>
      </c>
      <c r="J19" s="3"/>
    </row>
    <row r="20" spans="1:11" ht="15.95" customHeight="1">
      <c r="A20" s="39">
        <v>15</v>
      </c>
      <c r="B20" s="40" t="s">
        <v>34</v>
      </c>
      <c r="C20" s="47" t="s">
        <v>10</v>
      </c>
      <c r="D20" s="42" t="s">
        <v>35</v>
      </c>
      <c r="E20" s="48">
        <v>46447</v>
      </c>
      <c r="F20" s="44">
        <v>17.3</v>
      </c>
      <c r="G20" s="45">
        <f t="shared" si="0"/>
        <v>1141.8</v>
      </c>
      <c r="H20" s="44">
        <v>66</v>
      </c>
      <c r="I20" s="46">
        <v>326</v>
      </c>
      <c r="J20" s="3"/>
      <c r="K20" s="120"/>
    </row>
    <row r="21" spans="1:11" ht="15.95" customHeight="1">
      <c r="A21" s="39">
        <v>16</v>
      </c>
      <c r="B21" s="40" t="s">
        <v>36</v>
      </c>
      <c r="C21" s="47" t="s">
        <v>10</v>
      </c>
      <c r="D21" s="42" t="s">
        <v>37</v>
      </c>
      <c r="E21" s="48">
        <v>46419</v>
      </c>
      <c r="F21" s="44">
        <v>21.914000000000001</v>
      </c>
      <c r="G21" s="45">
        <f>F21*H21-0.01</f>
        <v>43.818000000000005</v>
      </c>
      <c r="H21" s="44">
        <v>2</v>
      </c>
      <c r="I21" s="46">
        <v>20</v>
      </c>
      <c r="J21" s="3"/>
    </row>
    <row r="22" spans="1:11" ht="15.95" customHeight="1">
      <c r="A22" s="39">
        <v>17</v>
      </c>
      <c r="B22" s="40" t="s">
        <v>36</v>
      </c>
      <c r="C22" s="47" t="s">
        <v>10</v>
      </c>
      <c r="D22" s="42" t="s">
        <v>37</v>
      </c>
      <c r="E22" s="48">
        <v>46419</v>
      </c>
      <c r="F22" s="44">
        <v>21.914000000000001</v>
      </c>
      <c r="G22" s="45">
        <v>0</v>
      </c>
      <c r="H22" s="44">
        <v>0</v>
      </c>
      <c r="I22" s="46">
        <v>0</v>
      </c>
      <c r="J22" s="3"/>
    </row>
    <row r="23" spans="1:11" ht="15.95" customHeight="1">
      <c r="A23" s="39">
        <v>18</v>
      </c>
      <c r="B23" s="40" t="s">
        <v>38</v>
      </c>
      <c r="C23" s="47" t="s">
        <v>10</v>
      </c>
      <c r="D23" s="42" t="s">
        <v>37</v>
      </c>
      <c r="E23" s="48">
        <v>46722</v>
      </c>
      <c r="F23" s="44">
        <v>27.07</v>
      </c>
      <c r="G23" s="45">
        <f t="shared" ref="G23:G25" si="1">F23*H23</f>
        <v>270.7</v>
      </c>
      <c r="H23" s="44">
        <v>10</v>
      </c>
      <c r="I23" s="46">
        <v>100</v>
      </c>
      <c r="J23" s="3"/>
    </row>
    <row r="24" spans="1:11" ht="15.95" customHeight="1">
      <c r="A24" s="39">
        <v>19</v>
      </c>
      <c r="B24" s="40" t="s">
        <v>39</v>
      </c>
      <c r="C24" s="47" t="s">
        <v>10</v>
      </c>
      <c r="D24" s="42" t="s">
        <v>40</v>
      </c>
      <c r="E24" s="43">
        <v>46692</v>
      </c>
      <c r="F24" s="45">
        <v>37.4</v>
      </c>
      <c r="G24" s="45">
        <f t="shared" si="1"/>
        <v>374</v>
      </c>
      <c r="H24" s="44">
        <v>10</v>
      </c>
      <c r="I24" s="46">
        <v>100</v>
      </c>
      <c r="J24" s="3"/>
    </row>
    <row r="25" spans="1:11" ht="15.95" customHeight="1">
      <c r="A25" s="39">
        <v>20</v>
      </c>
      <c r="B25" s="40" t="s">
        <v>41</v>
      </c>
      <c r="C25" s="47" t="s">
        <v>10</v>
      </c>
      <c r="D25" s="42" t="s">
        <v>22</v>
      </c>
      <c r="E25" s="43">
        <v>47058</v>
      </c>
      <c r="F25" s="45">
        <v>607.61</v>
      </c>
      <c r="G25" s="44">
        <f t="shared" si="1"/>
        <v>607.61</v>
      </c>
      <c r="H25" s="44">
        <v>1</v>
      </c>
      <c r="I25" s="46">
        <v>10</v>
      </c>
      <c r="J25" s="3"/>
    </row>
    <row r="26" spans="1:11" ht="15.95" customHeight="1">
      <c r="A26" s="39">
        <v>21</v>
      </c>
      <c r="B26" s="40" t="s">
        <v>42</v>
      </c>
      <c r="C26" s="47" t="s">
        <v>10</v>
      </c>
      <c r="D26" s="42" t="s">
        <v>43</v>
      </c>
      <c r="E26" s="48">
        <v>46935</v>
      </c>
      <c r="F26" s="45">
        <v>71.239999999999995</v>
      </c>
      <c r="G26" s="45">
        <f>F26*H26+0.01</f>
        <v>284.96999999999997</v>
      </c>
      <c r="H26" s="44">
        <v>4</v>
      </c>
      <c r="I26" s="29">
        <v>20</v>
      </c>
      <c r="J26" s="3"/>
    </row>
    <row r="27" spans="1:11" ht="15.95" customHeight="1">
      <c r="A27" s="39">
        <v>22</v>
      </c>
      <c r="B27" s="40" t="s">
        <v>44</v>
      </c>
      <c r="C27" s="47" t="s">
        <v>10</v>
      </c>
      <c r="D27" s="42" t="s">
        <v>45</v>
      </c>
      <c r="E27" s="43">
        <v>47178</v>
      </c>
      <c r="F27" s="44">
        <v>57.04</v>
      </c>
      <c r="G27" s="45">
        <f>F27*H27</f>
        <v>114.08</v>
      </c>
      <c r="H27" s="44">
        <v>2</v>
      </c>
      <c r="I27" s="46">
        <v>17</v>
      </c>
      <c r="J27" s="3"/>
    </row>
    <row r="28" spans="1:11" ht="15.95" customHeight="1">
      <c r="A28" s="39">
        <v>23</v>
      </c>
      <c r="B28" s="40" t="s">
        <v>46</v>
      </c>
      <c r="C28" s="47" t="s">
        <v>10</v>
      </c>
      <c r="D28" s="42" t="s">
        <v>47</v>
      </c>
      <c r="E28" s="43">
        <v>46966</v>
      </c>
      <c r="F28" s="44">
        <v>106.67</v>
      </c>
      <c r="G28" s="45">
        <f>F28*H28-0.03</f>
        <v>853.33</v>
      </c>
      <c r="H28" s="44">
        <v>8</v>
      </c>
      <c r="I28" s="46">
        <v>156</v>
      </c>
      <c r="J28" s="3"/>
    </row>
    <row r="29" spans="1:11" ht="15.95" customHeight="1">
      <c r="A29" s="39">
        <v>24</v>
      </c>
      <c r="B29" s="52" t="s">
        <v>48</v>
      </c>
      <c r="C29" s="47" t="s">
        <v>10</v>
      </c>
      <c r="D29" s="42" t="s">
        <v>47</v>
      </c>
      <c r="E29" s="43">
        <v>46874</v>
      </c>
      <c r="F29" s="53">
        <v>67.97</v>
      </c>
      <c r="G29" s="45">
        <f>F29*H29-0.17</f>
        <v>1970.9599999999998</v>
      </c>
      <c r="H29" s="44">
        <v>29</v>
      </c>
      <c r="I29" s="46">
        <v>578</v>
      </c>
      <c r="J29" s="7"/>
    </row>
    <row r="30" spans="1:11" ht="15.95" customHeight="1">
      <c r="A30" s="39">
        <v>25</v>
      </c>
      <c r="B30" s="52" t="s">
        <v>49</v>
      </c>
      <c r="C30" s="47" t="s">
        <v>10</v>
      </c>
      <c r="D30" s="42" t="s">
        <v>47</v>
      </c>
      <c r="E30" s="43">
        <v>46813</v>
      </c>
      <c r="F30" s="53">
        <v>67.599999999999994</v>
      </c>
      <c r="G30" s="45">
        <f>F30*H30+0.13</f>
        <v>3380.1299999999997</v>
      </c>
      <c r="H30" s="44">
        <v>50</v>
      </c>
      <c r="I30" s="46">
        <v>1000</v>
      </c>
      <c r="J30" s="7"/>
    </row>
    <row r="31" spans="1:11" ht="15.95" customHeight="1">
      <c r="A31" s="39">
        <v>26</v>
      </c>
      <c r="B31" s="40" t="s">
        <v>50</v>
      </c>
      <c r="C31" s="47" t="s">
        <v>10</v>
      </c>
      <c r="D31" s="42" t="s">
        <v>51</v>
      </c>
      <c r="E31" s="43">
        <v>46997</v>
      </c>
      <c r="F31" s="53">
        <v>54.31</v>
      </c>
      <c r="G31" s="45">
        <f>F31*H31</f>
        <v>0</v>
      </c>
      <c r="H31" s="44">
        <v>0</v>
      </c>
      <c r="I31" s="46">
        <v>0</v>
      </c>
      <c r="J31" s="7"/>
    </row>
    <row r="32" spans="1:11" ht="15.95" customHeight="1">
      <c r="A32" s="39">
        <v>27</v>
      </c>
      <c r="B32" s="40" t="s">
        <v>52</v>
      </c>
      <c r="C32" s="47" t="s">
        <v>13</v>
      </c>
      <c r="D32" s="42" t="s">
        <v>53</v>
      </c>
      <c r="E32" s="43">
        <v>46753</v>
      </c>
      <c r="F32" s="53">
        <v>46.72</v>
      </c>
      <c r="G32" s="45">
        <f>F32*H32-0.06</f>
        <v>373.7</v>
      </c>
      <c r="H32" s="44">
        <v>8</v>
      </c>
      <c r="I32" s="46"/>
      <c r="J32" s="7"/>
    </row>
    <row r="33" spans="1:11" ht="15.95" customHeight="1">
      <c r="A33" s="39">
        <v>28</v>
      </c>
      <c r="B33" s="40" t="s">
        <v>54</v>
      </c>
      <c r="C33" s="47" t="s">
        <v>30</v>
      </c>
      <c r="D33" s="42" t="s">
        <v>55</v>
      </c>
      <c r="E33" s="43">
        <v>46661</v>
      </c>
      <c r="F33" s="53">
        <v>183.46233000000001</v>
      </c>
      <c r="G33" s="45">
        <f t="shared" ref="G33:G35" si="2">F33*H33</f>
        <v>5503.8699000000006</v>
      </c>
      <c r="H33" s="44">
        <v>30</v>
      </c>
      <c r="I33" s="46"/>
      <c r="J33" s="7"/>
    </row>
    <row r="34" spans="1:11" ht="15.95" customHeight="1">
      <c r="A34" s="39">
        <v>29</v>
      </c>
      <c r="B34" s="40" t="s">
        <v>56</v>
      </c>
      <c r="C34" s="47" t="s">
        <v>10</v>
      </c>
      <c r="D34" s="42" t="s">
        <v>57</v>
      </c>
      <c r="E34" s="43">
        <v>47150</v>
      </c>
      <c r="F34" s="44">
        <v>31.02</v>
      </c>
      <c r="G34" s="45">
        <f t="shared" si="2"/>
        <v>806.52</v>
      </c>
      <c r="H34" s="44">
        <v>26</v>
      </c>
      <c r="I34" s="46">
        <v>256</v>
      </c>
      <c r="J34" s="3"/>
    </row>
    <row r="35" spans="1:11" ht="15.95" customHeight="1">
      <c r="A35" s="39">
        <v>30</v>
      </c>
      <c r="B35" s="40" t="s">
        <v>58</v>
      </c>
      <c r="C35" s="47" t="s">
        <v>10</v>
      </c>
      <c r="D35" s="42" t="s">
        <v>59</v>
      </c>
      <c r="E35" s="48">
        <v>47574</v>
      </c>
      <c r="F35" s="44">
        <v>143.33000000000001</v>
      </c>
      <c r="G35" s="45">
        <f t="shared" si="2"/>
        <v>143.33000000000001</v>
      </c>
      <c r="H35" s="44">
        <v>1</v>
      </c>
      <c r="I35" s="46">
        <v>4</v>
      </c>
      <c r="J35" s="3"/>
    </row>
    <row r="36" spans="1:11" ht="15.95" customHeight="1">
      <c r="A36" s="39">
        <v>31</v>
      </c>
      <c r="B36" s="40" t="s">
        <v>60</v>
      </c>
      <c r="C36" s="47" t="s">
        <v>10</v>
      </c>
      <c r="D36" s="42" t="s">
        <v>59</v>
      </c>
      <c r="E36" s="48">
        <v>47392</v>
      </c>
      <c r="F36" s="44">
        <v>56.05</v>
      </c>
      <c r="G36" s="45">
        <f>F36*H36-0.01</f>
        <v>112.08999999999999</v>
      </c>
      <c r="H36" s="44">
        <v>2</v>
      </c>
      <c r="I36" s="46">
        <v>19</v>
      </c>
      <c r="J36" s="3"/>
    </row>
    <row r="37" spans="1:11" ht="15.95" customHeight="1">
      <c r="A37" s="39">
        <v>32</v>
      </c>
      <c r="B37" s="40" t="s">
        <v>61</v>
      </c>
      <c r="C37" s="47" t="s">
        <v>10</v>
      </c>
      <c r="D37" s="42" t="s">
        <v>57</v>
      </c>
      <c r="E37" s="48">
        <v>46539</v>
      </c>
      <c r="F37" s="44">
        <v>18.309999999999999</v>
      </c>
      <c r="G37" s="45">
        <f t="shared" ref="G37:G39" si="3">F37*H37</f>
        <v>73.239999999999995</v>
      </c>
      <c r="H37" s="44">
        <v>4</v>
      </c>
      <c r="I37" s="46">
        <v>40</v>
      </c>
      <c r="J37" s="3"/>
    </row>
    <row r="38" spans="1:11" ht="15.95" customHeight="1">
      <c r="A38" s="39">
        <v>33</v>
      </c>
      <c r="B38" s="40" t="s">
        <v>61</v>
      </c>
      <c r="C38" s="47" t="s">
        <v>10</v>
      </c>
      <c r="D38" s="42" t="s">
        <v>57</v>
      </c>
      <c r="E38" s="48">
        <v>46569</v>
      </c>
      <c r="F38" s="45">
        <v>37.888599999999997</v>
      </c>
      <c r="G38" s="45">
        <f t="shared" si="3"/>
        <v>1136.6579999999999</v>
      </c>
      <c r="H38" s="44">
        <v>30</v>
      </c>
      <c r="I38" s="46">
        <v>300</v>
      </c>
      <c r="J38" s="3"/>
    </row>
    <row r="39" spans="1:11" ht="15.95" customHeight="1">
      <c r="A39" s="39">
        <v>34</v>
      </c>
      <c r="B39" s="40" t="s">
        <v>62</v>
      </c>
      <c r="C39" s="47" t="s">
        <v>10</v>
      </c>
      <c r="D39" s="42" t="s">
        <v>57</v>
      </c>
      <c r="E39" s="48">
        <v>46813</v>
      </c>
      <c r="F39" s="44">
        <v>22.34</v>
      </c>
      <c r="G39" s="45">
        <f t="shared" si="3"/>
        <v>268.08</v>
      </c>
      <c r="H39" s="44">
        <v>12</v>
      </c>
      <c r="I39" s="46">
        <v>117</v>
      </c>
      <c r="J39" s="3"/>
    </row>
    <row r="40" spans="1:11" ht="15.95" customHeight="1">
      <c r="A40" s="39">
        <v>35</v>
      </c>
      <c r="B40" s="40" t="s">
        <v>63</v>
      </c>
      <c r="C40" s="47" t="s">
        <v>13</v>
      </c>
      <c r="D40" s="42" t="s">
        <v>55</v>
      </c>
      <c r="E40" s="48">
        <v>46935</v>
      </c>
      <c r="F40" s="44">
        <v>16.760000000000002</v>
      </c>
      <c r="G40" s="45">
        <f>F40*H40-0.08</f>
        <v>335.12000000000006</v>
      </c>
      <c r="H40" s="44">
        <v>20</v>
      </c>
      <c r="I40" s="46"/>
      <c r="J40" s="3"/>
    </row>
    <row r="41" spans="1:11" ht="15.95" customHeight="1">
      <c r="A41" s="39">
        <v>36</v>
      </c>
      <c r="B41" s="40" t="s">
        <v>63</v>
      </c>
      <c r="C41" s="47" t="s">
        <v>13</v>
      </c>
      <c r="D41" s="42" t="s">
        <v>55</v>
      </c>
      <c r="E41" s="48">
        <v>46905</v>
      </c>
      <c r="F41" s="44">
        <v>16.760000000000002</v>
      </c>
      <c r="G41" s="45">
        <f>F41*H41-0.04</f>
        <v>167.56000000000003</v>
      </c>
      <c r="H41" s="44">
        <v>10</v>
      </c>
      <c r="I41" s="46"/>
      <c r="J41" s="3"/>
    </row>
    <row r="42" spans="1:11" ht="15.95" customHeight="1">
      <c r="A42" s="39">
        <v>37</v>
      </c>
      <c r="B42" s="40" t="s">
        <v>64</v>
      </c>
      <c r="C42" s="47" t="s">
        <v>13</v>
      </c>
      <c r="D42" s="42" t="s">
        <v>65</v>
      </c>
      <c r="E42" s="48">
        <v>46478</v>
      </c>
      <c r="F42" s="44">
        <v>17.66</v>
      </c>
      <c r="G42" s="45">
        <f t="shared" ref="G42:G43" si="4">F42*H42</f>
        <v>141.28</v>
      </c>
      <c r="H42" s="44">
        <v>8</v>
      </c>
      <c r="I42" s="46"/>
      <c r="J42" s="3"/>
    </row>
    <row r="43" spans="1:11" ht="15.95" customHeight="1">
      <c r="A43" s="39">
        <v>38</v>
      </c>
      <c r="B43" s="40" t="s">
        <v>66</v>
      </c>
      <c r="C43" s="47" t="s">
        <v>13</v>
      </c>
      <c r="D43" s="42" t="s">
        <v>65</v>
      </c>
      <c r="E43" s="48">
        <v>46692</v>
      </c>
      <c r="F43" s="44">
        <v>19.795000000000002</v>
      </c>
      <c r="G43" s="45">
        <f t="shared" si="4"/>
        <v>1979.5000000000002</v>
      </c>
      <c r="H43" s="44">
        <v>100</v>
      </c>
      <c r="I43" s="46"/>
      <c r="J43" s="3"/>
      <c r="K43" s="5"/>
    </row>
    <row r="44" spans="1:11" ht="15.95" customHeight="1">
      <c r="A44" s="39">
        <v>39</v>
      </c>
      <c r="B44" s="40" t="s">
        <v>67</v>
      </c>
      <c r="C44" s="47" t="s">
        <v>10</v>
      </c>
      <c r="D44" s="42" t="s">
        <v>68</v>
      </c>
      <c r="E44" s="48">
        <v>46935</v>
      </c>
      <c r="F44" s="44">
        <v>18.260000000000002</v>
      </c>
      <c r="G44" s="45">
        <f>F44*H44+0.02</f>
        <v>73.06</v>
      </c>
      <c r="H44" s="44">
        <v>4</v>
      </c>
      <c r="I44" s="46"/>
      <c r="J44" s="3"/>
    </row>
    <row r="45" spans="1:11" ht="15.95" customHeight="1">
      <c r="A45" s="39">
        <v>40</v>
      </c>
      <c r="B45" s="54" t="s">
        <v>69</v>
      </c>
      <c r="C45" s="47" t="s">
        <v>10</v>
      </c>
      <c r="D45" s="55" t="s">
        <v>70</v>
      </c>
      <c r="E45" s="48">
        <v>46784</v>
      </c>
      <c r="F45" s="45">
        <v>31.2</v>
      </c>
      <c r="G45" s="45">
        <f t="shared" ref="G45:G46" si="5">F45*H45</f>
        <v>93.6</v>
      </c>
      <c r="H45" s="44">
        <v>3</v>
      </c>
      <c r="I45" s="46">
        <v>30</v>
      </c>
      <c r="J45" s="3"/>
    </row>
    <row r="46" spans="1:11" ht="15.95" customHeight="1">
      <c r="A46" s="39">
        <v>41</v>
      </c>
      <c r="B46" s="54" t="s">
        <v>71</v>
      </c>
      <c r="C46" s="47" t="s">
        <v>13</v>
      </c>
      <c r="D46" s="55" t="s">
        <v>65</v>
      </c>
      <c r="E46" s="48">
        <v>46997</v>
      </c>
      <c r="F46" s="45">
        <v>42.82</v>
      </c>
      <c r="G46" s="53">
        <f t="shared" si="5"/>
        <v>12589.08</v>
      </c>
      <c r="H46" s="44">
        <v>294</v>
      </c>
      <c r="I46" s="46"/>
      <c r="J46" s="3"/>
    </row>
    <row r="47" spans="1:11" ht="15.95" customHeight="1">
      <c r="A47" s="39">
        <v>42</v>
      </c>
      <c r="B47" s="40" t="s">
        <v>72</v>
      </c>
      <c r="C47" s="47" t="s">
        <v>13</v>
      </c>
      <c r="D47" s="42" t="s">
        <v>73</v>
      </c>
      <c r="E47" s="48">
        <v>46508</v>
      </c>
      <c r="F47" s="44">
        <v>11.78</v>
      </c>
      <c r="G47" s="44">
        <f>F47*H47+0.07</f>
        <v>1036.7099999999998</v>
      </c>
      <c r="H47" s="44">
        <v>88</v>
      </c>
      <c r="I47" s="46"/>
      <c r="J47" s="4"/>
      <c r="K47" s="5"/>
    </row>
    <row r="48" spans="1:11" ht="15.95" customHeight="1">
      <c r="A48" s="39">
        <v>43</v>
      </c>
      <c r="B48" s="40" t="s">
        <v>74</v>
      </c>
      <c r="C48" s="47" t="s">
        <v>10</v>
      </c>
      <c r="D48" s="42" t="s">
        <v>75</v>
      </c>
      <c r="E48" s="48">
        <v>46569</v>
      </c>
      <c r="F48" s="44">
        <v>77.430000000000007</v>
      </c>
      <c r="G48" s="45">
        <f>F48*H48-0.01</f>
        <v>154.85000000000002</v>
      </c>
      <c r="H48" s="44">
        <v>2</v>
      </c>
      <c r="I48" s="46"/>
      <c r="J48" s="4"/>
    </row>
    <row r="49" spans="1:11" ht="15.95" customHeight="1">
      <c r="A49" s="39">
        <v>44</v>
      </c>
      <c r="B49" s="40" t="s">
        <v>76</v>
      </c>
      <c r="C49" s="47" t="s">
        <v>13</v>
      </c>
      <c r="D49" s="42" t="s">
        <v>77</v>
      </c>
      <c r="E49" s="48">
        <v>46388</v>
      </c>
      <c r="F49" s="44">
        <v>28.37</v>
      </c>
      <c r="G49" s="44">
        <f t="shared" ref="G49:G55" si="6">F49*H49</f>
        <v>141.85</v>
      </c>
      <c r="H49" s="44">
        <v>5</v>
      </c>
      <c r="I49" s="46"/>
      <c r="J49" s="4"/>
    </row>
    <row r="50" spans="1:11" ht="15.95" customHeight="1">
      <c r="A50" s="39">
        <v>45</v>
      </c>
      <c r="B50" s="40" t="s">
        <v>78</v>
      </c>
      <c r="C50" s="47" t="s">
        <v>13</v>
      </c>
      <c r="D50" s="42" t="s">
        <v>73</v>
      </c>
      <c r="E50" s="43">
        <v>46784</v>
      </c>
      <c r="F50" s="45">
        <v>27</v>
      </c>
      <c r="G50" s="45">
        <f t="shared" si="6"/>
        <v>6804</v>
      </c>
      <c r="H50" s="44">
        <v>252</v>
      </c>
      <c r="I50" s="46"/>
      <c r="J50" s="4"/>
      <c r="K50" s="119"/>
    </row>
    <row r="51" spans="1:11" ht="15.95" customHeight="1">
      <c r="A51" s="39">
        <v>46</v>
      </c>
      <c r="B51" s="40" t="s">
        <v>78</v>
      </c>
      <c r="C51" s="47" t="s">
        <v>13</v>
      </c>
      <c r="D51" s="42" t="s">
        <v>73</v>
      </c>
      <c r="E51" s="48">
        <v>47392</v>
      </c>
      <c r="F51" s="45">
        <v>30.4</v>
      </c>
      <c r="G51" s="45">
        <f t="shared" si="6"/>
        <v>3040</v>
      </c>
      <c r="H51" s="44">
        <v>100</v>
      </c>
      <c r="I51" s="46"/>
      <c r="J51" s="3"/>
    </row>
    <row r="52" spans="1:11" ht="15.95" customHeight="1">
      <c r="A52" s="39">
        <v>47</v>
      </c>
      <c r="B52" s="40" t="s">
        <v>79</v>
      </c>
      <c r="C52" s="47" t="s">
        <v>30</v>
      </c>
      <c r="D52" s="42" t="s">
        <v>55</v>
      </c>
      <c r="E52" s="48">
        <v>46692</v>
      </c>
      <c r="F52" s="45">
        <v>28.997</v>
      </c>
      <c r="G52" s="45">
        <f t="shared" si="6"/>
        <v>840.91300000000001</v>
      </c>
      <c r="H52" s="44">
        <v>29</v>
      </c>
      <c r="I52" s="46"/>
      <c r="J52" s="3"/>
    </row>
    <row r="53" spans="1:11" ht="15.95" customHeight="1">
      <c r="A53" s="39">
        <v>48</v>
      </c>
      <c r="B53" s="40" t="s">
        <v>80</v>
      </c>
      <c r="C53" s="47" t="s">
        <v>10</v>
      </c>
      <c r="D53" s="42" t="s">
        <v>81</v>
      </c>
      <c r="E53" s="48">
        <v>46327</v>
      </c>
      <c r="F53" s="44">
        <v>16.48</v>
      </c>
      <c r="G53" s="45">
        <f t="shared" si="6"/>
        <v>16.48</v>
      </c>
      <c r="H53" s="44">
        <v>1</v>
      </c>
      <c r="I53" s="46">
        <v>12</v>
      </c>
      <c r="J53" s="3"/>
    </row>
    <row r="54" spans="1:11" ht="15.95" customHeight="1">
      <c r="A54" s="39">
        <v>49</v>
      </c>
      <c r="B54" s="40" t="s">
        <v>82</v>
      </c>
      <c r="C54" s="47" t="s">
        <v>10</v>
      </c>
      <c r="D54" s="42" t="s">
        <v>83</v>
      </c>
      <c r="E54" s="48">
        <v>46357</v>
      </c>
      <c r="F54" s="44">
        <v>45.143000000000001</v>
      </c>
      <c r="G54" s="44">
        <f t="shared" si="6"/>
        <v>45.143000000000001</v>
      </c>
      <c r="H54" s="44">
        <v>1</v>
      </c>
      <c r="I54" s="46">
        <v>20</v>
      </c>
      <c r="J54" s="3"/>
    </row>
    <row r="55" spans="1:11" ht="15.95" customHeight="1">
      <c r="A55" s="39">
        <v>50</v>
      </c>
      <c r="B55" s="40" t="s">
        <v>84</v>
      </c>
      <c r="C55" s="47" t="s">
        <v>10</v>
      </c>
      <c r="D55" s="42" t="s">
        <v>22</v>
      </c>
      <c r="E55" s="48">
        <v>46753</v>
      </c>
      <c r="F55" s="45">
        <v>33.729999999999997</v>
      </c>
      <c r="G55" s="44">
        <f t="shared" si="6"/>
        <v>303.57</v>
      </c>
      <c r="H55" s="44">
        <v>9</v>
      </c>
      <c r="I55" s="46">
        <v>88</v>
      </c>
      <c r="J55" s="3"/>
    </row>
    <row r="56" spans="1:11" ht="15.95" customHeight="1">
      <c r="A56" s="39">
        <v>51</v>
      </c>
      <c r="B56" s="40" t="s">
        <v>84</v>
      </c>
      <c r="C56" s="56" t="s">
        <v>10</v>
      </c>
      <c r="D56" s="42" t="s">
        <v>22</v>
      </c>
      <c r="E56" s="48">
        <v>47178</v>
      </c>
      <c r="F56" s="44">
        <v>36.950000000000003</v>
      </c>
      <c r="G56" s="45">
        <f>F56*H56-0.01</f>
        <v>73.89</v>
      </c>
      <c r="H56" s="44">
        <v>2</v>
      </c>
      <c r="I56" s="57">
        <v>20</v>
      </c>
      <c r="J56" s="3"/>
    </row>
    <row r="57" spans="1:11" ht="15.95" customHeight="1">
      <c r="A57" s="39">
        <v>53</v>
      </c>
      <c r="B57" s="58" t="s">
        <v>85</v>
      </c>
      <c r="C57" s="59" t="s">
        <v>86</v>
      </c>
      <c r="D57" s="60"/>
      <c r="E57" s="61">
        <v>46784</v>
      </c>
      <c r="F57" s="45">
        <v>2911.384</v>
      </c>
      <c r="G57" s="45">
        <f t="shared" ref="G57:G102" si="7">F57*H57</f>
        <v>8734.152</v>
      </c>
      <c r="H57" s="44">
        <v>3</v>
      </c>
      <c r="I57" s="57">
        <v>210</v>
      </c>
      <c r="J57" s="3"/>
    </row>
    <row r="58" spans="1:11" ht="32.25" customHeight="1">
      <c r="A58" s="39">
        <v>54</v>
      </c>
      <c r="B58" s="62" t="s">
        <v>87</v>
      </c>
      <c r="C58" s="59" t="s">
        <v>88</v>
      </c>
      <c r="D58" s="60"/>
      <c r="E58" s="61">
        <v>47515</v>
      </c>
      <c r="F58" s="44">
        <v>2.5680000000000001</v>
      </c>
      <c r="G58" s="45">
        <f t="shared" si="7"/>
        <v>775.53600000000006</v>
      </c>
      <c r="H58" s="44">
        <v>302</v>
      </c>
      <c r="I58" s="57"/>
      <c r="J58" s="3"/>
    </row>
    <row r="59" spans="1:11" ht="15.95" customHeight="1">
      <c r="A59" s="39">
        <v>55</v>
      </c>
      <c r="B59" s="63" t="s">
        <v>89</v>
      </c>
      <c r="C59" s="64"/>
      <c r="D59" s="55" t="s">
        <v>90</v>
      </c>
      <c r="E59" s="48">
        <v>46447</v>
      </c>
      <c r="F59" s="45">
        <v>72</v>
      </c>
      <c r="G59" s="45">
        <f t="shared" si="7"/>
        <v>2376</v>
      </c>
      <c r="H59" s="44">
        <v>33</v>
      </c>
      <c r="I59" s="57"/>
      <c r="J59" s="3"/>
    </row>
    <row r="60" spans="1:11" ht="15.95" customHeight="1">
      <c r="A60" s="39">
        <v>56</v>
      </c>
      <c r="B60" s="65" t="s">
        <v>91</v>
      </c>
      <c r="C60" s="64" t="s">
        <v>10</v>
      </c>
      <c r="D60" s="55" t="s">
        <v>92</v>
      </c>
      <c r="E60" s="48">
        <v>46692</v>
      </c>
      <c r="F60" s="45">
        <v>1080</v>
      </c>
      <c r="G60" s="45">
        <f t="shared" si="7"/>
        <v>20520</v>
      </c>
      <c r="H60" s="44">
        <v>19</v>
      </c>
      <c r="I60" s="57">
        <v>1834</v>
      </c>
      <c r="J60" s="3"/>
    </row>
    <row r="61" spans="1:11" ht="15.95" customHeight="1">
      <c r="A61" s="39">
        <v>57</v>
      </c>
      <c r="B61" s="63" t="s">
        <v>93</v>
      </c>
      <c r="C61" s="64" t="s">
        <v>88</v>
      </c>
      <c r="D61" s="42" t="s">
        <v>94</v>
      </c>
      <c r="E61" s="48">
        <v>46844</v>
      </c>
      <c r="F61" s="45">
        <v>3.2</v>
      </c>
      <c r="G61" s="45">
        <f t="shared" si="7"/>
        <v>512</v>
      </c>
      <c r="H61" s="44">
        <v>160</v>
      </c>
      <c r="I61" s="29"/>
      <c r="J61" s="7"/>
    </row>
    <row r="62" spans="1:11" ht="15.95" customHeight="1">
      <c r="A62" s="39">
        <v>58</v>
      </c>
      <c r="B62" s="63" t="s">
        <v>95</v>
      </c>
      <c r="C62" s="64"/>
      <c r="D62" s="42" t="s">
        <v>96</v>
      </c>
      <c r="E62" s="66">
        <v>46692</v>
      </c>
      <c r="F62" s="45">
        <v>39</v>
      </c>
      <c r="G62" s="45">
        <f t="shared" si="7"/>
        <v>13572</v>
      </c>
      <c r="H62" s="44">
        <v>348</v>
      </c>
      <c r="I62" s="29"/>
      <c r="J62" s="7"/>
    </row>
    <row r="63" spans="1:11" ht="15.95" customHeight="1">
      <c r="A63" s="39">
        <v>59</v>
      </c>
      <c r="B63" s="63" t="s">
        <v>97</v>
      </c>
      <c r="C63" s="64"/>
      <c r="D63" s="42" t="s">
        <v>96</v>
      </c>
      <c r="E63" s="66">
        <v>46661</v>
      </c>
      <c r="F63" s="45">
        <v>41</v>
      </c>
      <c r="G63" s="45">
        <f t="shared" si="7"/>
        <v>14268</v>
      </c>
      <c r="H63" s="44">
        <v>348</v>
      </c>
      <c r="I63" s="29"/>
      <c r="J63" s="7"/>
    </row>
    <row r="64" spans="1:11" ht="15.95" customHeight="1">
      <c r="A64" s="39">
        <v>60</v>
      </c>
      <c r="B64" s="63" t="s">
        <v>98</v>
      </c>
      <c r="C64" s="64"/>
      <c r="D64" s="42"/>
      <c r="E64" s="48">
        <v>46784</v>
      </c>
      <c r="F64" s="44">
        <v>16.03</v>
      </c>
      <c r="G64" s="45">
        <f t="shared" si="7"/>
        <v>801.5</v>
      </c>
      <c r="H64" s="44">
        <v>50</v>
      </c>
      <c r="I64" s="29"/>
      <c r="J64" s="7"/>
    </row>
    <row r="65" spans="1:10" ht="15.95" customHeight="1">
      <c r="A65" s="39">
        <v>61</v>
      </c>
      <c r="B65" s="63" t="s">
        <v>99</v>
      </c>
      <c r="C65" s="64"/>
      <c r="D65" s="42" t="s">
        <v>100</v>
      </c>
      <c r="E65" s="48">
        <v>46784</v>
      </c>
      <c r="F65" s="44">
        <v>87</v>
      </c>
      <c r="G65" s="45">
        <f t="shared" si="7"/>
        <v>16791</v>
      </c>
      <c r="H65" s="44">
        <v>193</v>
      </c>
      <c r="I65" s="29"/>
      <c r="J65" s="7"/>
    </row>
    <row r="66" spans="1:10" ht="28.5" customHeight="1">
      <c r="A66" s="39">
        <v>62</v>
      </c>
      <c r="B66" s="63" t="s">
        <v>101</v>
      </c>
      <c r="C66" s="64" t="s">
        <v>88</v>
      </c>
      <c r="D66" s="42"/>
      <c r="E66" s="48">
        <v>46357</v>
      </c>
      <c r="F66" s="44">
        <v>2.8</v>
      </c>
      <c r="G66" s="45">
        <f t="shared" si="7"/>
        <v>0</v>
      </c>
      <c r="H66" s="44">
        <v>0</v>
      </c>
      <c r="I66" s="29"/>
      <c r="J66" s="7"/>
    </row>
    <row r="67" spans="1:10" ht="15.95" customHeight="1">
      <c r="A67" s="39">
        <v>63</v>
      </c>
      <c r="B67" s="63" t="s">
        <v>102</v>
      </c>
      <c r="C67" s="64" t="s">
        <v>88</v>
      </c>
      <c r="D67" s="42"/>
      <c r="E67" s="48">
        <v>46327</v>
      </c>
      <c r="F67" s="44">
        <v>1.55</v>
      </c>
      <c r="G67" s="45">
        <f t="shared" si="7"/>
        <v>234.05</v>
      </c>
      <c r="H67" s="44">
        <v>151</v>
      </c>
      <c r="I67" s="29"/>
      <c r="J67" s="7"/>
    </row>
    <row r="68" spans="1:10" ht="15.95" customHeight="1">
      <c r="A68" s="39">
        <v>64</v>
      </c>
      <c r="B68" s="67" t="s">
        <v>103</v>
      </c>
      <c r="C68" s="64" t="s">
        <v>88</v>
      </c>
      <c r="D68" s="42"/>
      <c r="E68" s="48">
        <v>46357</v>
      </c>
      <c r="F68" s="45">
        <v>5</v>
      </c>
      <c r="G68" s="45">
        <f t="shared" si="7"/>
        <v>0</v>
      </c>
      <c r="H68" s="44">
        <v>0</v>
      </c>
      <c r="I68" s="29"/>
      <c r="J68" s="7"/>
    </row>
    <row r="69" spans="1:10" ht="15.95" customHeight="1">
      <c r="A69" s="39">
        <v>65</v>
      </c>
      <c r="B69" s="67" t="s">
        <v>104</v>
      </c>
      <c r="C69" s="68" t="s">
        <v>88</v>
      </c>
      <c r="D69" s="42"/>
      <c r="E69" s="48">
        <v>46966</v>
      </c>
      <c r="F69" s="44">
        <v>7.46</v>
      </c>
      <c r="G69" s="45">
        <f t="shared" si="7"/>
        <v>74.599999999999994</v>
      </c>
      <c r="H69" s="44">
        <v>10</v>
      </c>
      <c r="I69" s="29"/>
      <c r="J69" s="3"/>
    </row>
    <row r="70" spans="1:10" ht="15.95" customHeight="1">
      <c r="A70" s="39">
        <v>66</v>
      </c>
      <c r="B70" s="69" t="s">
        <v>105</v>
      </c>
      <c r="C70" s="68" t="s">
        <v>88</v>
      </c>
      <c r="D70" s="42"/>
      <c r="E70" s="48">
        <v>47939</v>
      </c>
      <c r="F70" s="44">
        <v>8.24</v>
      </c>
      <c r="G70" s="45">
        <f t="shared" si="7"/>
        <v>173.04</v>
      </c>
      <c r="H70" s="44">
        <v>21</v>
      </c>
      <c r="I70" s="29"/>
      <c r="J70" s="3"/>
    </row>
    <row r="71" spans="1:10" ht="15.95" customHeight="1">
      <c r="A71" s="39">
        <v>67</v>
      </c>
      <c r="B71" s="62" t="s">
        <v>106</v>
      </c>
      <c r="C71" s="64" t="s">
        <v>88</v>
      </c>
      <c r="D71" s="42"/>
      <c r="E71" s="48">
        <v>64193</v>
      </c>
      <c r="F71" s="44">
        <v>21.2</v>
      </c>
      <c r="G71" s="45">
        <f t="shared" si="7"/>
        <v>2332</v>
      </c>
      <c r="H71" s="44">
        <v>110</v>
      </c>
      <c r="I71" s="29"/>
      <c r="J71" s="3"/>
    </row>
    <row r="72" spans="1:10" ht="15.95" customHeight="1">
      <c r="A72" s="39">
        <v>68</v>
      </c>
      <c r="B72" s="62" t="s">
        <v>107</v>
      </c>
      <c r="C72" s="64" t="s">
        <v>88</v>
      </c>
      <c r="D72" s="42"/>
      <c r="E72" s="48">
        <v>46447</v>
      </c>
      <c r="F72" s="44">
        <v>11.15</v>
      </c>
      <c r="G72" s="44">
        <f t="shared" si="7"/>
        <v>379.1</v>
      </c>
      <c r="H72" s="44">
        <v>34</v>
      </c>
      <c r="I72" s="29"/>
      <c r="J72" s="3"/>
    </row>
    <row r="73" spans="1:10" ht="15.95" customHeight="1">
      <c r="A73" s="39">
        <v>70</v>
      </c>
      <c r="B73" s="62" t="s">
        <v>108</v>
      </c>
      <c r="C73" s="64" t="s">
        <v>88</v>
      </c>
      <c r="D73" s="42"/>
      <c r="E73" s="48">
        <v>47574</v>
      </c>
      <c r="F73" s="44">
        <v>2.2469999999999999</v>
      </c>
      <c r="G73" s="45">
        <f t="shared" si="7"/>
        <v>6114.0869999999995</v>
      </c>
      <c r="H73" s="44">
        <v>2721</v>
      </c>
      <c r="I73" s="46"/>
      <c r="J73" s="9"/>
    </row>
    <row r="74" spans="1:10" ht="15.95" customHeight="1">
      <c r="A74" s="39">
        <v>71</v>
      </c>
      <c r="B74" s="62" t="s">
        <v>109</v>
      </c>
      <c r="C74" s="64" t="s">
        <v>88</v>
      </c>
      <c r="D74" s="42"/>
      <c r="E74" s="48">
        <v>46753</v>
      </c>
      <c r="F74" s="44">
        <v>57.37</v>
      </c>
      <c r="G74" s="44">
        <f t="shared" si="7"/>
        <v>2294.7999999999997</v>
      </c>
      <c r="H74" s="44">
        <v>40</v>
      </c>
      <c r="I74" s="46"/>
      <c r="J74" s="9"/>
    </row>
    <row r="75" spans="1:10" ht="15.95" customHeight="1">
      <c r="A75" s="39">
        <v>72</v>
      </c>
      <c r="B75" s="62" t="s">
        <v>110</v>
      </c>
      <c r="C75" s="64" t="s">
        <v>10</v>
      </c>
      <c r="D75" s="42" t="s">
        <v>92</v>
      </c>
      <c r="E75" s="48">
        <v>47270</v>
      </c>
      <c r="F75" s="45">
        <v>49</v>
      </c>
      <c r="G75" s="45">
        <f t="shared" si="7"/>
        <v>637</v>
      </c>
      <c r="H75" s="44">
        <v>13</v>
      </c>
      <c r="I75" s="29">
        <v>1242</v>
      </c>
      <c r="J75" s="3"/>
    </row>
    <row r="76" spans="1:10" ht="36.75" customHeight="1">
      <c r="A76" s="39">
        <v>74</v>
      </c>
      <c r="B76" s="49" t="s">
        <v>111</v>
      </c>
      <c r="C76" s="64" t="s">
        <v>112</v>
      </c>
      <c r="D76" s="42"/>
      <c r="E76" s="48">
        <v>47515</v>
      </c>
      <c r="F76" s="45">
        <v>4.9219999999999997</v>
      </c>
      <c r="G76" s="45">
        <f t="shared" si="7"/>
        <v>7392.8439999999991</v>
      </c>
      <c r="H76" s="44">
        <v>1502</v>
      </c>
      <c r="I76" s="29"/>
      <c r="J76" s="3"/>
    </row>
    <row r="77" spans="1:10" ht="15.95" customHeight="1">
      <c r="A77" s="39">
        <v>75</v>
      </c>
      <c r="B77" s="62" t="s">
        <v>113</v>
      </c>
      <c r="C77" s="64" t="s">
        <v>112</v>
      </c>
      <c r="D77" s="42"/>
      <c r="E77" s="48">
        <v>46357</v>
      </c>
      <c r="F77" s="45">
        <v>1.8855999999999999</v>
      </c>
      <c r="G77" s="45">
        <f t="shared" si="7"/>
        <v>401.63279999999997</v>
      </c>
      <c r="H77" s="44">
        <v>213</v>
      </c>
      <c r="I77" s="29"/>
      <c r="J77" s="3"/>
    </row>
    <row r="78" spans="1:10" ht="15.95" customHeight="1">
      <c r="A78" s="39">
        <v>77</v>
      </c>
      <c r="B78" s="62" t="s">
        <v>114</v>
      </c>
      <c r="C78" s="64" t="s">
        <v>88</v>
      </c>
      <c r="D78" s="42"/>
      <c r="E78" s="48">
        <v>47300</v>
      </c>
      <c r="F78" s="44">
        <v>3.1030000000000002</v>
      </c>
      <c r="G78" s="45">
        <f t="shared" si="7"/>
        <v>2172.1000000000004</v>
      </c>
      <c r="H78" s="44">
        <v>700</v>
      </c>
      <c r="I78" s="29"/>
      <c r="J78" s="9"/>
    </row>
    <row r="79" spans="1:10" ht="15.95" customHeight="1">
      <c r="A79" s="39">
        <v>78</v>
      </c>
      <c r="B79" s="62" t="s">
        <v>115</v>
      </c>
      <c r="C79" s="64" t="s">
        <v>88</v>
      </c>
      <c r="D79" s="42"/>
      <c r="E79" s="48">
        <v>47515</v>
      </c>
      <c r="F79" s="44">
        <v>3.5310000000000001</v>
      </c>
      <c r="G79" s="45">
        <f t="shared" si="7"/>
        <v>151.833</v>
      </c>
      <c r="H79" s="44">
        <v>43</v>
      </c>
      <c r="I79" s="29"/>
      <c r="J79" s="9"/>
    </row>
    <row r="80" spans="1:10" ht="15.95" customHeight="1">
      <c r="A80" s="39">
        <v>80</v>
      </c>
      <c r="B80" s="62" t="s">
        <v>116</v>
      </c>
      <c r="C80" s="64" t="s">
        <v>88</v>
      </c>
      <c r="D80" s="42"/>
      <c r="E80" s="48">
        <v>47453</v>
      </c>
      <c r="F80" s="44">
        <v>1.498</v>
      </c>
      <c r="G80" s="45">
        <f t="shared" si="7"/>
        <v>2.996</v>
      </c>
      <c r="H80" s="44">
        <v>2</v>
      </c>
      <c r="I80" s="29"/>
      <c r="J80" s="9"/>
    </row>
    <row r="81" spans="1:11" ht="15.95" customHeight="1">
      <c r="A81" s="39">
        <v>81</v>
      </c>
      <c r="B81" s="62" t="s">
        <v>117</v>
      </c>
      <c r="C81" s="64" t="s">
        <v>88</v>
      </c>
      <c r="D81" s="42"/>
      <c r="E81" s="48">
        <v>47818</v>
      </c>
      <c r="F81" s="45">
        <v>3.21</v>
      </c>
      <c r="G81" s="45">
        <f t="shared" si="7"/>
        <v>14178.57</v>
      </c>
      <c r="H81" s="44">
        <v>4417</v>
      </c>
      <c r="I81" s="29"/>
      <c r="J81" s="3"/>
    </row>
    <row r="82" spans="1:11" ht="15.95" customHeight="1">
      <c r="A82" s="39">
        <v>82</v>
      </c>
      <c r="B82" s="62" t="s">
        <v>118</v>
      </c>
      <c r="C82" s="64" t="s">
        <v>88</v>
      </c>
      <c r="D82" s="42"/>
      <c r="E82" s="48">
        <v>47604</v>
      </c>
      <c r="F82" s="45">
        <v>6.3558000000000003</v>
      </c>
      <c r="G82" s="45">
        <f t="shared" si="7"/>
        <v>311.43420000000003</v>
      </c>
      <c r="H82" s="44">
        <v>49</v>
      </c>
      <c r="I82" s="29"/>
      <c r="J82" s="3"/>
    </row>
    <row r="83" spans="1:11" ht="30">
      <c r="A83" s="39">
        <v>83</v>
      </c>
      <c r="B83" s="62" t="s">
        <v>119</v>
      </c>
      <c r="C83" s="64" t="s">
        <v>88</v>
      </c>
      <c r="D83" s="42" t="s">
        <v>92</v>
      </c>
      <c r="E83" s="48"/>
      <c r="F83" s="45">
        <v>500</v>
      </c>
      <c r="G83" s="45">
        <f t="shared" si="7"/>
        <v>500</v>
      </c>
      <c r="H83" s="44">
        <v>1</v>
      </c>
      <c r="I83" s="29">
        <v>10</v>
      </c>
      <c r="J83" s="3"/>
    </row>
    <row r="84" spans="1:11" ht="15.95" customHeight="1">
      <c r="A84" s="39">
        <v>84</v>
      </c>
      <c r="B84" s="62" t="s">
        <v>120</v>
      </c>
      <c r="C84" s="64"/>
      <c r="D84" s="42"/>
      <c r="E84" s="48">
        <v>46388</v>
      </c>
      <c r="F84" s="45">
        <v>5.8315000000000001</v>
      </c>
      <c r="G84" s="45">
        <f t="shared" si="7"/>
        <v>2752.4679999999998</v>
      </c>
      <c r="H84" s="44">
        <v>472</v>
      </c>
      <c r="I84" s="29"/>
      <c r="J84" s="3"/>
    </row>
    <row r="85" spans="1:11" ht="15.95" customHeight="1">
      <c r="A85" s="39">
        <v>85</v>
      </c>
      <c r="B85" s="62" t="s">
        <v>121</v>
      </c>
      <c r="C85" s="64"/>
      <c r="D85" s="42"/>
      <c r="E85" s="48">
        <v>46447</v>
      </c>
      <c r="F85" s="45">
        <v>3.21</v>
      </c>
      <c r="G85" s="45">
        <f t="shared" si="7"/>
        <v>10631.52</v>
      </c>
      <c r="H85" s="44">
        <v>3312</v>
      </c>
      <c r="I85" s="29"/>
      <c r="J85" s="3"/>
      <c r="K85" s="5"/>
    </row>
    <row r="86" spans="1:11" ht="15.95" customHeight="1">
      <c r="A86" s="39">
        <v>86</v>
      </c>
      <c r="B86" s="62" t="s">
        <v>122</v>
      </c>
      <c r="C86" s="64" t="s">
        <v>88</v>
      </c>
      <c r="D86" s="42"/>
      <c r="E86" s="48">
        <v>46966</v>
      </c>
      <c r="F86" s="44">
        <v>0.37</v>
      </c>
      <c r="G86" s="45">
        <f t="shared" si="7"/>
        <v>516.89</v>
      </c>
      <c r="H86" s="44">
        <v>1397</v>
      </c>
      <c r="I86" s="29"/>
      <c r="J86" s="4"/>
    </row>
    <row r="87" spans="1:11" ht="28.5" customHeight="1">
      <c r="A87" s="39">
        <v>87</v>
      </c>
      <c r="B87" s="70" t="s">
        <v>123</v>
      </c>
      <c r="C87" s="64" t="s">
        <v>88</v>
      </c>
      <c r="D87" s="42"/>
      <c r="E87" s="43"/>
      <c r="F87" s="44">
        <v>2851.55</v>
      </c>
      <c r="G87" s="45">
        <f t="shared" si="7"/>
        <v>8554.6500000000015</v>
      </c>
      <c r="H87" s="44">
        <v>3</v>
      </c>
      <c r="I87" s="29"/>
      <c r="J87" s="3"/>
    </row>
    <row r="88" spans="1:11" ht="15.95" customHeight="1">
      <c r="A88" s="39">
        <v>88</v>
      </c>
      <c r="B88" s="62" t="s">
        <v>124</v>
      </c>
      <c r="C88" s="64" t="s">
        <v>88</v>
      </c>
      <c r="D88" s="42"/>
      <c r="E88" s="43"/>
      <c r="F88" s="44">
        <v>7755.56</v>
      </c>
      <c r="G88" s="45">
        <f t="shared" si="7"/>
        <v>15511.12</v>
      </c>
      <c r="H88" s="44">
        <v>2</v>
      </c>
      <c r="I88" s="29"/>
      <c r="J88" s="3"/>
    </row>
    <row r="89" spans="1:11" ht="15.95" customHeight="1">
      <c r="A89" s="39">
        <v>90</v>
      </c>
      <c r="B89" s="62" t="s">
        <v>125</v>
      </c>
      <c r="C89" s="64" t="s">
        <v>88</v>
      </c>
      <c r="D89" s="42"/>
      <c r="E89" s="43"/>
      <c r="F89" s="45">
        <v>1915.3</v>
      </c>
      <c r="G89" s="45">
        <f t="shared" si="7"/>
        <v>7661.2</v>
      </c>
      <c r="H89" s="44">
        <v>4</v>
      </c>
      <c r="I89" s="29"/>
      <c r="J89" s="3"/>
    </row>
    <row r="90" spans="1:11" ht="15.95" customHeight="1">
      <c r="A90" s="39">
        <v>91</v>
      </c>
      <c r="B90" s="62" t="s">
        <v>126</v>
      </c>
      <c r="C90" s="64" t="s">
        <v>88</v>
      </c>
      <c r="D90" s="42"/>
      <c r="E90" s="48"/>
      <c r="F90" s="45">
        <v>3743.93</v>
      </c>
      <c r="G90" s="45">
        <f t="shared" si="7"/>
        <v>0</v>
      </c>
      <c r="H90" s="44">
        <v>0</v>
      </c>
      <c r="I90" s="29"/>
      <c r="J90" s="4"/>
    </row>
    <row r="91" spans="1:11" ht="15.95" customHeight="1">
      <c r="A91" s="39"/>
      <c r="B91" s="62" t="s">
        <v>126</v>
      </c>
      <c r="C91" s="64" t="s">
        <v>88</v>
      </c>
      <c r="D91" s="42"/>
      <c r="E91" s="48"/>
      <c r="F91" s="45">
        <v>3509.6</v>
      </c>
      <c r="G91" s="45">
        <f t="shared" si="7"/>
        <v>14038.4</v>
      </c>
      <c r="H91" s="44">
        <v>4</v>
      </c>
      <c r="I91" s="29"/>
      <c r="J91" s="4"/>
    </row>
    <row r="92" spans="1:11" ht="15.95" customHeight="1">
      <c r="A92" s="39">
        <v>92</v>
      </c>
      <c r="B92" s="62" t="s">
        <v>127</v>
      </c>
      <c r="C92" s="64" t="s">
        <v>88</v>
      </c>
      <c r="D92" s="42"/>
      <c r="E92" s="48"/>
      <c r="F92" s="53">
        <v>897.73</v>
      </c>
      <c r="G92" s="45">
        <f t="shared" si="7"/>
        <v>897.73</v>
      </c>
      <c r="H92" s="44">
        <v>1</v>
      </c>
      <c r="I92" s="29"/>
      <c r="J92" s="4"/>
    </row>
    <row r="93" spans="1:11" ht="15.95" customHeight="1">
      <c r="A93" s="39">
        <v>93</v>
      </c>
      <c r="B93" s="62" t="s">
        <v>128</v>
      </c>
      <c r="C93" s="64" t="s">
        <v>88</v>
      </c>
      <c r="D93" s="42"/>
      <c r="E93" s="48"/>
      <c r="F93" s="53">
        <v>510.39</v>
      </c>
      <c r="G93" s="45">
        <f t="shared" si="7"/>
        <v>510.39</v>
      </c>
      <c r="H93" s="44">
        <v>1</v>
      </c>
      <c r="I93" s="29"/>
      <c r="J93" s="4"/>
    </row>
    <row r="94" spans="1:11" ht="15.95" customHeight="1">
      <c r="A94" s="39">
        <v>94</v>
      </c>
      <c r="B94" s="62" t="s">
        <v>129</v>
      </c>
      <c r="C94" s="64" t="s">
        <v>88</v>
      </c>
      <c r="D94" s="42" t="s">
        <v>130</v>
      </c>
      <c r="E94" s="48"/>
      <c r="F94" s="45">
        <v>303</v>
      </c>
      <c r="G94" s="45">
        <f t="shared" si="7"/>
        <v>606</v>
      </c>
      <c r="H94" s="44">
        <v>2</v>
      </c>
      <c r="I94" s="29">
        <v>1105</v>
      </c>
      <c r="J94" s="3"/>
    </row>
    <row r="95" spans="1:11" ht="15.95" customHeight="1">
      <c r="A95" s="39">
        <v>95</v>
      </c>
      <c r="B95" s="62" t="s">
        <v>131</v>
      </c>
      <c r="C95" s="64" t="s">
        <v>88</v>
      </c>
      <c r="D95" s="42" t="s">
        <v>130</v>
      </c>
      <c r="E95" s="48">
        <v>47727</v>
      </c>
      <c r="F95" s="45">
        <v>214</v>
      </c>
      <c r="G95" s="45">
        <f t="shared" si="7"/>
        <v>642</v>
      </c>
      <c r="H95" s="44">
        <v>3</v>
      </c>
      <c r="I95" s="29">
        <v>3000</v>
      </c>
      <c r="J95" s="3"/>
    </row>
    <row r="96" spans="1:11" ht="15.95" customHeight="1">
      <c r="A96" s="39">
        <v>96</v>
      </c>
      <c r="B96" s="62" t="s">
        <v>132</v>
      </c>
      <c r="C96" s="64" t="s">
        <v>88</v>
      </c>
      <c r="D96" s="42" t="s">
        <v>133</v>
      </c>
      <c r="E96" s="48">
        <v>46813</v>
      </c>
      <c r="F96" s="45">
        <v>153</v>
      </c>
      <c r="G96" s="45">
        <f t="shared" si="7"/>
        <v>459</v>
      </c>
      <c r="H96" s="44">
        <v>3</v>
      </c>
      <c r="I96" s="29">
        <v>1176</v>
      </c>
      <c r="J96" s="3"/>
    </row>
    <row r="97" spans="1:10" ht="15.95" customHeight="1">
      <c r="A97" s="39">
        <v>97</v>
      </c>
      <c r="B97" s="62" t="s">
        <v>134</v>
      </c>
      <c r="C97" s="64" t="s">
        <v>88</v>
      </c>
      <c r="D97" s="42" t="s">
        <v>133</v>
      </c>
      <c r="E97" s="48"/>
      <c r="F97" s="45">
        <v>297</v>
      </c>
      <c r="G97" s="45">
        <f t="shared" si="7"/>
        <v>594</v>
      </c>
      <c r="H97" s="44">
        <v>2</v>
      </c>
      <c r="I97" s="29">
        <v>692</v>
      </c>
      <c r="J97" s="3"/>
    </row>
    <row r="98" spans="1:10" ht="15.95" customHeight="1">
      <c r="A98" s="39">
        <v>98</v>
      </c>
      <c r="B98" s="62" t="s">
        <v>135</v>
      </c>
      <c r="C98" s="64" t="s">
        <v>88</v>
      </c>
      <c r="D98" s="42"/>
      <c r="E98" s="48"/>
      <c r="F98" s="45">
        <v>3237.82</v>
      </c>
      <c r="G98" s="45">
        <f t="shared" si="7"/>
        <v>6475.64</v>
      </c>
      <c r="H98" s="44">
        <v>2</v>
      </c>
      <c r="I98" s="29"/>
      <c r="J98" s="3"/>
    </row>
    <row r="99" spans="1:10" ht="15.95" customHeight="1">
      <c r="A99" s="39">
        <v>99</v>
      </c>
      <c r="B99" s="62" t="s">
        <v>136</v>
      </c>
      <c r="C99" s="64" t="s">
        <v>88</v>
      </c>
      <c r="D99" s="42"/>
      <c r="E99" s="48"/>
      <c r="F99" s="45">
        <v>1904.6</v>
      </c>
      <c r="G99" s="45">
        <f t="shared" si="7"/>
        <v>15236.8</v>
      </c>
      <c r="H99" s="44">
        <v>8</v>
      </c>
      <c r="I99" s="29"/>
      <c r="J99" s="3"/>
    </row>
    <row r="100" spans="1:10" ht="15.95" customHeight="1">
      <c r="A100" s="39">
        <v>100</v>
      </c>
      <c r="B100" s="62" t="s">
        <v>137</v>
      </c>
      <c r="C100" s="64" t="s">
        <v>88</v>
      </c>
      <c r="D100" s="42" t="s">
        <v>138</v>
      </c>
      <c r="E100" s="48">
        <v>47757</v>
      </c>
      <c r="F100" s="45">
        <v>248</v>
      </c>
      <c r="G100" s="45">
        <f t="shared" si="7"/>
        <v>11656</v>
      </c>
      <c r="H100" s="44">
        <v>47</v>
      </c>
      <c r="I100" s="29"/>
      <c r="J100" s="4"/>
    </row>
    <row r="101" spans="1:10" ht="15.95" customHeight="1">
      <c r="A101" s="39">
        <v>101</v>
      </c>
      <c r="B101" s="62" t="s">
        <v>139</v>
      </c>
      <c r="C101" s="64" t="s">
        <v>88</v>
      </c>
      <c r="D101" s="42"/>
      <c r="E101" s="48">
        <v>47788</v>
      </c>
      <c r="F101" s="44">
        <v>364</v>
      </c>
      <c r="G101" s="45">
        <f t="shared" si="7"/>
        <v>48048</v>
      </c>
      <c r="H101" s="44">
        <v>132</v>
      </c>
      <c r="I101" s="29"/>
      <c r="J101" s="4"/>
    </row>
    <row r="102" spans="1:10" ht="15.95" customHeight="1">
      <c r="A102" s="39">
        <v>102</v>
      </c>
      <c r="B102" s="62" t="s">
        <v>140</v>
      </c>
      <c r="C102" s="64" t="s">
        <v>88</v>
      </c>
      <c r="D102" s="42" t="s">
        <v>138</v>
      </c>
      <c r="E102" s="48"/>
      <c r="F102" s="44">
        <v>93</v>
      </c>
      <c r="G102" s="45">
        <f t="shared" si="7"/>
        <v>3348</v>
      </c>
      <c r="H102" s="44">
        <v>36</v>
      </c>
      <c r="I102" s="29"/>
      <c r="J102" s="4"/>
    </row>
    <row r="103" spans="1:10" ht="21.75" customHeight="1">
      <c r="A103" s="39"/>
      <c r="B103" s="112" t="s">
        <v>141</v>
      </c>
      <c r="C103" s="113"/>
      <c r="D103" s="113"/>
      <c r="E103" s="113"/>
      <c r="F103" s="113"/>
      <c r="G103" s="113"/>
      <c r="H103" s="113"/>
      <c r="I103" s="29"/>
      <c r="J103" s="3"/>
    </row>
    <row r="104" spans="1:10" ht="35.25" customHeight="1">
      <c r="A104" s="39">
        <v>1</v>
      </c>
      <c r="B104" s="71" t="s">
        <v>142</v>
      </c>
      <c r="C104" s="64" t="s">
        <v>86</v>
      </c>
      <c r="D104" s="64"/>
      <c r="E104" s="48">
        <v>46447</v>
      </c>
      <c r="F104" s="72">
        <v>63</v>
      </c>
      <c r="G104" s="45">
        <f t="shared" ref="G104:G126" si="8">F104*H104</f>
        <v>8190</v>
      </c>
      <c r="H104" s="44">
        <v>130</v>
      </c>
      <c r="I104" s="29"/>
      <c r="J104" s="3"/>
    </row>
    <row r="105" spans="1:10" ht="34.5" customHeight="1">
      <c r="A105" s="39">
        <v>2</v>
      </c>
      <c r="B105" s="71" t="s">
        <v>143</v>
      </c>
      <c r="C105" s="64" t="s">
        <v>13</v>
      </c>
      <c r="D105" s="64"/>
      <c r="E105" s="48">
        <v>46722</v>
      </c>
      <c r="F105" s="64">
        <v>22.809000000000001</v>
      </c>
      <c r="G105" s="45">
        <f t="shared" si="8"/>
        <v>729.88800000000003</v>
      </c>
      <c r="H105" s="44">
        <v>32</v>
      </c>
      <c r="I105" s="29"/>
      <c r="J105" s="3"/>
    </row>
    <row r="106" spans="1:10" ht="27" customHeight="1">
      <c r="A106" s="39">
        <v>3</v>
      </c>
      <c r="B106" s="71" t="s">
        <v>144</v>
      </c>
      <c r="C106" s="64" t="s">
        <v>13</v>
      </c>
      <c r="D106" s="64"/>
      <c r="E106" s="48">
        <v>46784</v>
      </c>
      <c r="F106" s="64">
        <v>92.077500000000001</v>
      </c>
      <c r="G106" s="45">
        <f t="shared" si="8"/>
        <v>460.38749999999999</v>
      </c>
      <c r="H106" s="44">
        <v>5</v>
      </c>
      <c r="I106" s="29"/>
      <c r="J106" s="3"/>
    </row>
    <row r="107" spans="1:10" ht="66.75" customHeight="1">
      <c r="A107" s="39">
        <v>5</v>
      </c>
      <c r="B107" s="71" t="s">
        <v>145</v>
      </c>
      <c r="C107" s="64" t="s">
        <v>13</v>
      </c>
      <c r="D107" s="64"/>
      <c r="E107" s="43">
        <v>46508</v>
      </c>
      <c r="F107" s="64">
        <v>53.912219999999998</v>
      </c>
      <c r="G107" s="45">
        <f t="shared" si="8"/>
        <v>916.50774000000001</v>
      </c>
      <c r="H107" s="44">
        <v>17</v>
      </c>
      <c r="I107" s="29"/>
      <c r="J107" s="3"/>
    </row>
    <row r="108" spans="1:10" ht="29.25" customHeight="1">
      <c r="A108" s="39">
        <v>6</v>
      </c>
      <c r="B108" s="71" t="s">
        <v>146</v>
      </c>
      <c r="C108" s="64" t="s">
        <v>86</v>
      </c>
      <c r="D108" s="64"/>
      <c r="E108" s="43">
        <v>46508</v>
      </c>
      <c r="F108" s="64">
        <v>252.52350999999999</v>
      </c>
      <c r="G108" s="45">
        <f t="shared" si="8"/>
        <v>1010.0940399999999</v>
      </c>
      <c r="H108" s="44">
        <v>4</v>
      </c>
      <c r="I108" s="29"/>
      <c r="J108" s="3"/>
    </row>
    <row r="109" spans="1:10" ht="29.25" customHeight="1">
      <c r="A109" s="39">
        <v>7</v>
      </c>
      <c r="B109" s="71" t="s">
        <v>147</v>
      </c>
      <c r="C109" s="64" t="s">
        <v>86</v>
      </c>
      <c r="D109" s="64"/>
      <c r="E109" s="43">
        <v>46447</v>
      </c>
      <c r="F109" s="64">
        <v>100.04712000000001</v>
      </c>
      <c r="G109" s="45">
        <f t="shared" si="8"/>
        <v>400.18848000000003</v>
      </c>
      <c r="H109" s="44">
        <v>4</v>
      </c>
      <c r="I109" s="29"/>
      <c r="J109" s="3"/>
    </row>
    <row r="110" spans="1:10" ht="24.75" customHeight="1">
      <c r="A110" s="39">
        <v>8</v>
      </c>
      <c r="B110" s="71" t="s">
        <v>148</v>
      </c>
      <c r="C110" s="64" t="s">
        <v>88</v>
      </c>
      <c r="D110" s="64"/>
      <c r="E110" s="43">
        <v>46266</v>
      </c>
      <c r="F110" s="64">
        <v>675.66772000000003</v>
      </c>
      <c r="G110" s="45">
        <f t="shared" si="8"/>
        <v>2027.0031600000002</v>
      </c>
      <c r="H110" s="44">
        <v>3</v>
      </c>
      <c r="I110" s="29"/>
      <c r="J110" s="3"/>
    </row>
    <row r="111" spans="1:10" ht="61.5" customHeight="1">
      <c r="A111" s="39">
        <v>9</v>
      </c>
      <c r="B111" s="71" t="s">
        <v>149</v>
      </c>
      <c r="C111" s="64" t="s">
        <v>86</v>
      </c>
      <c r="D111" s="64"/>
      <c r="E111" s="43">
        <v>46296</v>
      </c>
      <c r="F111" s="64">
        <v>165.97013999999999</v>
      </c>
      <c r="G111" s="45">
        <f t="shared" si="8"/>
        <v>1825.6715399999998</v>
      </c>
      <c r="H111" s="44">
        <v>11</v>
      </c>
      <c r="I111" s="29"/>
      <c r="J111" s="3"/>
    </row>
    <row r="112" spans="1:10" ht="33" customHeight="1">
      <c r="A112" s="39">
        <v>10</v>
      </c>
      <c r="B112" s="71" t="s">
        <v>150</v>
      </c>
      <c r="C112" s="64" t="s">
        <v>13</v>
      </c>
      <c r="D112" s="64"/>
      <c r="E112" s="43">
        <v>46813</v>
      </c>
      <c r="F112" s="64">
        <v>22.723680000000002</v>
      </c>
      <c r="G112" s="45">
        <f t="shared" si="8"/>
        <v>1136.1840000000002</v>
      </c>
      <c r="H112" s="44">
        <v>50</v>
      </c>
      <c r="I112" s="29"/>
      <c r="J112" s="3"/>
    </row>
    <row r="113" spans="1:10" ht="39">
      <c r="A113" s="39">
        <v>11</v>
      </c>
      <c r="B113" s="71" t="s">
        <v>151</v>
      </c>
      <c r="C113" s="64" t="s">
        <v>13</v>
      </c>
      <c r="D113" s="64"/>
      <c r="E113" s="43">
        <v>46630</v>
      </c>
      <c r="F113" s="64">
        <v>100.90900000000001</v>
      </c>
      <c r="G113" s="45">
        <f t="shared" si="8"/>
        <v>302.72700000000003</v>
      </c>
      <c r="H113" s="44">
        <v>3</v>
      </c>
      <c r="I113" s="29"/>
      <c r="J113" s="3"/>
    </row>
    <row r="114" spans="1:10" ht="29.25" customHeight="1">
      <c r="A114" s="39">
        <v>12</v>
      </c>
      <c r="B114" s="71" t="s">
        <v>152</v>
      </c>
      <c r="C114" s="64" t="s">
        <v>13</v>
      </c>
      <c r="D114" s="64"/>
      <c r="E114" s="48">
        <v>46874</v>
      </c>
      <c r="F114" s="64">
        <v>569.48131999999998</v>
      </c>
      <c r="G114" s="45">
        <f t="shared" si="8"/>
        <v>4555.8505599999999</v>
      </c>
      <c r="H114" s="44">
        <v>8</v>
      </c>
      <c r="I114" s="29"/>
      <c r="J114" s="3"/>
    </row>
    <row r="115" spans="1:10" ht="29.25" customHeight="1">
      <c r="A115" s="106">
        <v>13</v>
      </c>
      <c r="B115" s="107" t="s">
        <v>153</v>
      </c>
      <c r="C115" s="33" t="s">
        <v>86</v>
      </c>
      <c r="D115" s="73"/>
      <c r="E115" s="74">
        <v>46784</v>
      </c>
      <c r="F115" s="75">
        <v>63</v>
      </c>
      <c r="G115" s="45">
        <f t="shared" si="8"/>
        <v>24255</v>
      </c>
      <c r="H115" s="33">
        <v>385</v>
      </c>
      <c r="I115" s="29"/>
      <c r="J115" s="3"/>
    </row>
    <row r="116" spans="1:10" ht="33.75" customHeight="1">
      <c r="A116" s="108"/>
      <c r="B116" s="109" t="s">
        <v>264</v>
      </c>
      <c r="C116" s="35" t="s">
        <v>86</v>
      </c>
      <c r="D116" s="76"/>
      <c r="E116" s="77">
        <v>46775</v>
      </c>
      <c r="F116" s="72">
        <v>378</v>
      </c>
      <c r="G116" s="45">
        <f t="shared" si="8"/>
        <v>68040</v>
      </c>
      <c r="H116" s="78">
        <v>180</v>
      </c>
      <c r="I116" s="29"/>
      <c r="J116" s="3"/>
    </row>
    <row r="117" spans="1:10" ht="45.75" customHeight="1">
      <c r="A117" s="108">
        <v>14</v>
      </c>
      <c r="B117" s="109" t="s">
        <v>154</v>
      </c>
      <c r="C117" s="35" t="s">
        <v>13</v>
      </c>
      <c r="D117" s="76"/>
      <c r="E117" s="77">
        <v>46966</v>
      </c>
      <c r="F117" s="72">
        <v>49.743479999999998</v>
      </c>
      <c r="G117" s="45">
        <f t="shared" si="8"/>
        <v>3581.5305599999997</v>
      </c>
      <c r="H117" s="78">
        <v>72</v>
      </c>
      <c r="I117" s="29"/>
      <c r="J117" s="3"/>
    </row>
    <row r="118" spans="1:10" ht="42.75" customHeight="1">
      <c r="A118" s="110"/>
      <c r="B118" s="111" t="s">
        <v>265</v>
      </c>
      <c r="C118" s="105" t="s">
        <v>86</v>
      </c>
      <c r="D118" s="64"/>
      <c r="E118" s="48">
        <v>47027</v>
      </c>
      <c r="F118" s="64">
        <v>5200</v>
      </c>
      <c r="G118" s="45">
        <f t="shared" si="8"/>
        <v>0</v>
      </c>
      <c r="H118" s="44">
        <v>0</v>
      </c>
      <c r="I118" s="29"/>
      <c r="J118" s="3"/>
    </row>
    <row r="119" spans="1:10" ht="30" customHeight="1">
      <c r="A119" s="108"/>
      <c r="B119" s="109" t="s">
        <v>266</v>
      </c>
      <c r="C119" s="105" t="s">
        <v>13</v>
      </c>
      <c r="D119" s="64"/>
      <c r="E119" s="48">
        <v>46892</v>
      </c>
      <c r="F119" s="64">
        <v>569.48149999999998</v>
      </c>
      <c r="G119" s="45">
        <f t="shared" si="8"/>
        <v>11389.63</v>
      </c>
      <c r="H119" s="44">
        <v>20</v>
      </c>
      <c r="I119" s="29"/>
      <c r="J119" s="3"/>
    </row>
    <row r="120" spans="1:10" ht="34.5" customHeight="1">
      <c r="A120" s="108"/>
      <c r="B120" s="109" t="s">
        <v>144</v>
      </c>
      <c r="C120" s="105" t="s">
        <v>13</v>
      </c>
      <c r="D120" s="64"/>
      <c r="E120" s="48">
        <v>46812</v>
      </c>
      <c r="F120" s="64">
        <v>92.078000000000003</v>
      </c>
      <c r="G120" s="45">
        <f t="shared" si="8"/>
        <v>460.39</v>
      </c>
      <c r="H120" s="44">
        <v>5</v>
      </c>
      <c r="I120" s="29"/>
      <c r="J120" s="3"/>
    </row>
    <row r="121" spans="1:10" ht="41.25" customHeight="1">
      <c r="A121" s="108"/>
      <c r="B121" s="109" t="s">
        <v>154</v>
      </c>
      <c r="C121" s="105" t="s">
        <v>13</v>
      </c>
      <c r="D121" s="64"/>
      <c r="E121" s="48">
        <v>46996</v>
      </c>
      <c r="F121" s="64">
        <v>49.743499999999997</v>
      </c>
      <c r="G121" s="45">
        <f t="shared" si="8"/>
        <v>4974.3499999999995</v>
      </c>
      <c r="H121" s="44">
        <v>100</v>
      </c>
      <c r="I121" s="29"/>
      <c r="J121" s="3"/>
    </row>
    <row r="122" spans="1:10" ht="36" customHeight="1">
      <c r="A122" s="108">
        <v>15</v>
      </c>
      <c r="B122" s="109" t="s">
        <v>155</v>
      </c>
      <c r="C122" s="105" t="s">
        <v>86</v>
      </c>
      <c r="D122" s="64"/>
      <c r="E122" s="48">
        <v>46235</v>
      </c>
      <c r="F122" s="64">
        <v>279.78750000000002</v>
      </c>
      <c r="G122" s="45">
        <f t="shared" si="8"/>
        <v>0</v>
      </c>
      <c r="H122" s="44">
        <v>0</v>
      </c>
      <c r="I122" s="29"/>
      <c r="J122" s="3"/>
    </row>
    <row r="123" spans="1:10" ht="28.5" customHeight="1">
      <c r="A123" s="39">
        <v>16</v>
      </c>
      <c r="B123" s="71" t="s">
        <v>156</v>
      </c>
      <c r="C123" s="64" t="s">
        <v>88</v>
      </c>
      <c r="D123" s="64"/>
      <c r="E123" s="48">
        <v>46296</v>
      </c>
      <c r="F123" s="44">
        <v>1.31</v>
      </c>
      <c r="G123" s="45">
        <f t="shared" si="8"/>
        <v>0</v>
      </c>
      <c r="H123" s="44">
        <v>0</v>
      </c>
      <c r="I123" s="29"/>
      <c r="J123" s="4"/>
    </row>
    <row r="124" spans="1:10" ht="30.75" customHeight="1">
      <c r="A124" s="39">
        <v>17</v>
      </c>
      <c r="B124" s="71" t="s">
        <v>157</v>
      </c>
      <c r="C124" s="64" t="s">
        <v>88</v>
      </c>
      <c r="D124" s="64"/>
      <c r="E124" s="48">
        <v>46296</v>
      </c>
      <c r="F124" s="44">
        <v>3.54</v>
      </c>
      <c r="G124" s="45">
        <f t="shared" si="8"/>
        <v>1076.1600000000001</v>
      </c>
      <c r="H124" s="44">
        <v>304</v>
      </c>
      <c r="I124" s="29"/>
      <c r="J124" s="4"/>
    </row>
    <row r="125" spans="1:10" ht="21.75" customHeight="1">
      <c r="A125" s="39">
        <v>18</v>
      </c>
      <c r="B125" s="71" t="s">
        <v>158</v>
      </c>
      <c r="C125" s="64" t="s">
        <v>88</v>
      </c>
      <c r="D125" s="64"/>
      <c r="E125" s="48">
        <v>46508</v>
      </c>
      <c r="F125" s="44">
        <v>1.46</v>
      </c>
      <c r="G125" s="45">
        <f t="shared" si="8"/>
        <v>548.96</v>
      </c>
      <c r="H125" s="44">
        <v>376</v>
      </c>
      <c r="I125" s="29"/>
      <c r="J125" s="4"/>
    </row>
    <row r="126" spans="1:10" ht="26.25">
      <c r="A126" s="39">
        <v>19</v>
      </c>
      <c r="B126" s="71" t="s">
        <v>159</v>
      </c>
      <c r="C126" s="64" t="s">
        <v>88</v>
      </c>
      <c r="D126" s="64"/>
      <c r="E126" s="42" t="s">
        <v>160</v>
      </c>
      <c r="F126" s="45">
        <v>27.242460000000001</v>
      </c>
      <c r="G126" s="45">
        <f t="shared" si="8"/>
        <v>463.12182000000001</v>
      </c>
      <c r="H126" s="44">
        <v>17</v>
      </c>
      <c r="I126" s="29"/>
      <c r="J126" s="4"/>
    </row>
    <row r="127" spans="1:10" ht="15">
      <c r="A127" s="39">
        <v>20</v>
      </c>
      <c r="B127" s="71" t="s">
        <v>161</v>
      </c>
      <c r="C127" s="64" t="s">
        <v>88</v>
      </c>
      <c r="D127" s="64"/>
      <c r="E127" s="48"/>
      <c r="F127" s="45">
        <v>948</v>
      </c>
      <c r="G127" s="45">
        <f t="shared" ref="G127:G128" si="9">H127*F127</f>
        <v>3792</v>
      </c>
      <c r="H127" s="44">
        <v>4</v>
      </c>
      <c r="I127" s="29"/>
      <c r="J127" s="4"/>
    </row>
    <row r="128" spans="1:10" ht="20.25" customHeight="1">
      <c r="A128" s="39">
        <v>21</v>
      </c>
      <c r="B128" s="62" t="s">
        <v>162</v>
      </c>
      <c r="C128" s="64" t="s">
        <v>13</v>
      </c>
      <c r="D128" s="79"/>
      <c r="E128" s="43">
        <v>46419</v>
      </c>
      <c r="F128" s="44">
        <v>25.79</v>
      </c>
      <c r="G128" s="45">
        <f t="shared" si="9"/>
        <v>154.74</v>
      </c>
      <c r="H128" s="44">
        <v>6</v>
      </c>
      <c r="I128" s="29"/>
      <c r="J128" s="7"/>
    </row>
    <row r="129" spans="1:11" ht="30" customHeight="1">
      <c r="A129" s="39">
        <v>22</v>
      </c>
      <c r="B129" s="80" t="s">
        <v>163</v>
      </c>
      <c r="C129" s="79" t="s">
        <v>164</v>
      </c>
      <c r="D129" s="79" t="s">
        <v>43</v>
      </c>
      <c r="E129" s="81">
        <v>46478</v>
      </c>
      <c r="F129" s="82">
        <v>198.86799999999999</v>
      </c>
      <c r="G129" s="45">
        <f t="shared" ref="G129:G146" si="10">F129*H129</f>
        <v>596.60400000000004</v>
      </c>
      <c r="H129" s="78">
        <v>3</v>
      </c>
      <c r="I129" s="29">
        <v>14</v>
      </c>
      <c r="J129" s="3"/>
      <c r="K129" s="7"/>
    </row>
    <row r="130" spans="1:11" ht="48" customHeight="1">
      <c r="A130" s="39">
        <v>23</v>
      </c>
      <c r="B130" s="80" t="s">
        <v>165</v>
      </c>
      <c r="C130" s="79" t="s">
        <v>164</v>
      </c>
      <c r="D130" s="79" t="s">
        <v>166</v>
      </c>
      <c r="E130" s="81">
        <v>46478</v>
      </c>
      <c r="F130" s="82">
        <v>856.36</v>
      </c>
      <c r="G130" s="45">
        <f t="shared" si="10"/>
        <v>856.36</v>
      </c>
      <c r="H130" s="78">
        <v>1</v>
      </c>
      <c r="I130" s="29">
        <v>25</v>
      </c>
      <c r="J130" s="3"/>
      <c r="K130" s="7"/>
    </row>
    <row r="131" spans="1:11" ht="35.25" customHeight="1">
      <c r="A131" s="39">
        <v>24</v>
      </c>
      <c r="B131" s="80" t="s">
        <v>167</v>
      </c>
      <c r="C131" s="79" t="s">
        <v>88</v>
      </c>
      <c r="D131" s="79" t="s">
        <v>166</v>
      </c>
      <c r="E131" s="81">
        <v>46388</v>
      </c>
      <c r="F131" s="82">
        <v>774.66200000000003</v>
      </c>
      <c r="G131" s="45">
        <f t="shared" si="10"/>
        <v>3873.3100000000004</v>
      </c>
      <c r="H131" s="78">
        <v>5</v>
      </c>
      <c r="I131" s="29">
        <v>111</v>
      </c>
      <c r="J131" s="3"/>
      <c r="K131" s="7"/>
    </row>
    <row r="132" spans="1:11" ht="34.5" customHeight="1">
      <c r="A132" s="39">
        <v>25</v>
      </c>
      <c r="B132" s="80" t="s">
        <v>168</v>
      </c>
      <c r="C132" s="79" t="s">
        <v>88</v>
      </c>
      <c r="D132" s="79" t="s">
        <v>166</v>
      </c>
      <c r="E132" s="81">
        <v>46388</v>
      </c>
      <c r="F132" s="82">
        <v>775.41949999999997</v>
      </c>
      <c r="G132" s="45">
        <f t="shared" si="10"/>
        <v>15508.39</v>
      </c>
      <c r="H132" s="78">
        <v>20</v>
      </c>
      <c r="I132" s="29">
        <v>490</v>
      </c>
      <c r="J132" s="3"/>
      <c r="K132" s="7"/>
    </row>
    <row r="133" spans="1:11" ht="51" customHeight="1">
      <c r="A133" s="39">
        <v>26</v>
      </c>
      <c r="B133" s="80" t="s">
        <v>165</v>
      </c>
      <c r="C133" s="79" t="s">
        <v>88</v>
      </c>
      <c r="D133" s="79" t="s">
        <v>166</v>
      </c>
      <c r="E133" s="81">
        <v>46478</v>
      </c>
      <c r="F133" s="82">
        <v>856.36333000000002</v>
      </c>
      <c r="G133" s="45">
        <f t="shared" si="10"/>
        <v>2569.0899899999999</v>
      </c>
      <c r="H133" s="78">
        <v>3</v>
      </c>
      <c r="I133" s="29">
        <v>67</v>
      </c>
      <c r="J133" s="3"/>
      <c r="K133" s="7"/>
    </row>
    <row r="134" spans="1:11" ht="33" customHeight="1">
      <c r="A134" s="39">
        <v>27</v>
      </c>
      <c r="B134" s="80" t="s">
        <v>169</v>
      </c>
      <c r="C134" s="79" t="s">
        <v>88</v>
      </c>
      <c r="D134" s="79" t="s">
        <v>43</v>
      </c>
      <c r="E134" s="81">
        <v>46478</v>
      </c>
      <c r="F134" s="82">
        <v>198.86799999999999</v>
      </c>
      <c r="G134" s="45">
        <f t="shared" si="10"/>
        <v>2983.02</v>
      </c>
      <c r="H134" s="78">
        <v>15</v>
      </c>
      <c r="I134" s="29">
        <v>71</v>
      </c>
      <c r="J134" s="3"/>
      <c r="K134" s="7"/>
    </row>
    <row r="135" spans="1:11" ht="30.75" customHeight="1">
      <c r="A135" s="39">
        <v>28</v>
      </c>
      <c r="B135" s="80" t="s">
        <v>170</v>
      </c>
      <c r="C135" s="79" t="s">
        <v>88</v>
      </c>
      <c r="D135" s="79" t="s">
        <v>166</v>
      </c>
      <c r="E135" s="83">
        <v>46676</v>
      </c>
      <c r="F135" s="82">
        <v>808.5675</v>
      </c>
      <c r="G135" s="45">
        <f t="shared" si="10"/>
        <v>16171.35</v>
      </c>
      <c r="H135" s="78">
        <v>20</v>
      </c>
      <c r="I135" s="29">
        <v>490</v>
      </c>
      <c r="J135" s="3"/>
      <c r="K135" s="7"/>
    </row>
    <row r="136" spans="1:11" ht="33.75" customHeight="1">
      <c r="A136" s="39">
        <v>29</v>
      </c>
      <c r="B136" s="80" t="s">
        <v>171</v>
      </c>
      <c r="C136" s="79" t="s">
        <v>88</v>
      </c>
      <c r="D136" s="79" t="s">
        <v>43</v>
      </c>
      <c r="E136" s="84">
        <v>46660</v>
      </c>
      <c r="F136" s="82">
        <v>201.108</v>
      </c>
      <c r="G136" s="45">
        <f t="shared" si="10"/>
        <v>1005.54</v>
      </c>
      <c r="H136" s="78">
        <v>5</v>
      </c>
      <c r="I136" s="29">
        <v>23</v>
      </c>
      <c r="J136" s="3"/>
      <c r="K136" s="7"/>
    </row>
    <row r="137" spans="1:11" ht="48" customHeight="1">
      <c r="A137" s="39">
        <v>30</v>
      </c>
      <c r="B137" s="80" t="s">
        <v>172</v>
      </c>
      <c r="C137" s="79" t="s">
        <v>88</v>
      </c>
      <c r="D137" s="79" t="s">
        <v>166</v>
      </c>
      <c r="E137" s="81">
        <v>46640</v>
      </c>
      <c r="F137" s="82">
        <v>885.45</v>
      </c>
      <c r="G137" s="45">
        <f t="shared" si="10"/>
        <v>885.45</v>
      </c>
      <c r="H137" s="78">
        <v>1</v>
      </c>
      <c r="I137" s="29">
        <v>23</v>
      </c>
      <c r="J137" s="3"/>
      <c r="K137" s="7"/>
    </row>
    <row r="138" spans="1:11" ht="35.25" customHeight="1">
      <c r="A138" s="39">
        <v>31</v>
      </c>
      <c r="B138" s="80" t="s">
        <v>173</v>
      </c>
      <c r="C138" s="79" t="s">
        <v>88</v>
      </c>
      <c r="D138" s="79" t="s">
        <v>166</v>
      </c>
      <c r="E138" s="85">
        <v>46661</v>
      </c>
      <c r="F138" s="82">
        <v>1288.69</v>
      </c>
      <c r="G138" s="45">
        <f t="shared" si="10"/>
        <v>2577.38</v>
      </c>
      <c r="H138" s="78">
        <v>2</v>
      </c>
      <c r="I138" s="29">
        <v>38</v>
      </c>
      <c r="J138" s="3"/>
      <c r="K138" s="7"/>
    </row>
    <row r="139" spans="1:11" ht="35.25" customHeight="1">
      <c r="A139" s="39">
        <v>32</v>
      </c>
      <c r="B139" s="80" t="s">
        <v>174</v>
      </c>
      <c r="C139" s="79" t="s">
        <v>164</v>
      </c>
      <c r="D139" s="79" t="s">
        <v>166</v>
      </c>
      <c r="E139" s="84">
        <v>46686</v>
      </c>
      <c r="F139" s="82">
        <v>1314.21</v>
      </c>
      <c r="G139" s="45">
        <f t="shared" si="10"/>
        <v>2628.42</v>
      </c>
      <c r="H139" s="78">
        <v>2</v>
      </c>
      <c r="I139" s="29">
        <v>50</v>
      </c>
      <c r="J139" s="3"/>
      <c r="K139" s="7"/>
    </row>
    <row r="140" spans="1:11" ht="38.25" customHeight="1">
      <c r="A140" s="39">
        <v>33</v>
      </c>
      <c r="B140" s="80" t="s">
        <v>175</v>
      </c>
      <c r="C140" s="79" t="s">
        <v>88</v>
      </c>
      <c r="D140" s="79" t="s">
        <v>176</v>
      </c>
      <c r="E140" s="84">
        <v>46492</v>
      </c>
      <c r="F140" s="82">
        <f>3866.08/100</f>
        <v>38.660800000000002</v>
      </c>
      <c r="G140" s="45">
        <f t="shared" si="10"/>
        <v>9.6652000000000005</v>
      </c>
      <c r="H140" s="78">
        <v>0.25</v>
      </c>
      <c r="I140" s="29"/>
      <c r="J140" s="3"/>
      <c r="K140" s="7"/>
    </row>
    <row r="141" spans="1:11" ht="36.75" customHeight="1">
      <c r="A141" s="39">
        <v>34</v>
      </c>
      <c r="B141" s="80" t="s">
        <v>178</v>
      </c>
      <c r="C141" s="79" t="s">
        <v>164</v>
      </c>
      <c r="D141" s="79" t="s">
        <v>176</v>
      </c>
      <c r="E141" s="84">
        <v>46519</v>
      </c>
      <c r="F141" s="82">
        <v>3942.63</v>
      </c>
      <c r="G141" s="45">
        <f t="shared" si="10"/>
        <v>1498.1994</v>
      </c>
      <c r="H141" s="78">
        <v>0.38</v>
      </c>
      <c r="I141" s="29"/>
      <c r="J141" s="3"/>
      <c r="K141" s="7"/>
    </row>
    <row r="142" spans="1:11" ht="20.25" customHeight="1">
      <c r="A142" s="39">
        <v>35</v>
      </c>
      <c r="B142" s="80" t="s">
        <v>180</v>
      </c>
      <c r="C142" s="79" t="s">
        <v>13</v>
      </c>
      <c r="D142" s="84"/>
      <c r="E142" s="84">
        <v>46560</v>
      </c>
      <c r="F142" s="82">
        <v>219.03</v>
      </c>
      <c r="G142" s="45">
        <f t="shared" si="10"/>
        <v>438.06</v>
      </c>
      <c r="H142" s="78">
        <v>2</v>
      </c>
      <c r="I142" s="29"/>
      <c r="J142" s="3"/>
      <c r="K142" s="7"/>
    </row>
    <row r="143" spans="1:11" ht="36" customHeight="1">
      <c r="A143" s="39">
        <v>36</v>
      </c>
      <c r="B143" s="80" t="s">
        <v>177</v>
      </c>
      <c r="C143" s="79" t="s">
        <v>88</v>
      </c>
      <c r="D143" s="84"/>
      <c r="E143" s="84">
        <v>46868</v>
      </c>
      <c r="F143" s="82">
        <v>1347.6869999999999</v>
      </c>
      <c r="G143" s="45">
        <f t="shared" si="10"/>
        <v>1347.6869999999999</v>
      </c>
      <c r="H143" s="78">
        <v>1</v>
      </c>
      <c r="I143" s="29">
        <v>25</v>
      </c>
      <c r="J143" s="3"/>
      <c r="K143" s="7"/>
    </row>
    <row r="144" spans="1:11" ht="31.5" customHeight="1">
      <c r="A144" s="39">
        <v>37</v>
      </c>
      <c r="B144" s="80" t="s">
        <v>179</v>
      </c>
      <c r="C144" s="79" t="s">
        <v>88</v>
      </c>
      <c r="D144" s="79"/>
      <c r="E144" s="83">
        <v>46735</v>
      </c>
      <c r="F144" s="82">
        <v>780.82560000000001</v>
      </c>
      <c r="G144" s="45">
        <f t="shared" si="10"/>
        <v>1561.6512</v>
      </c>
      <c r="H144" s="78">
        <v>2</v>
      </c>
      <c r="I144" s="29">
        <v>60</v>
      </c>
      <c r="J144" s="3"/>
      <c r="K144" s="7"/>
    </row>
    <row r="145" spans="1:11" ht="36" customHeight="1">
      <c r="A145" s="39">
        <v>38</v>
      </c>
      <c r="B145" s="80" t="s">
        <v>184</v>
      </c>
      <c r="C145" s="79" t="s">
        <v>164</v>
      </c>
      <c r="D145" s="79"/>
      <c r="E145" s="84">
        <v>46723</v>
      </c>
      <c r="F145" s="82">
        <v>788.52</v>
      </c>
      <c r="G145" s="45">
        <f t="shared" si="10"/>
        <v>788.52</v>
      </c>
      <c r="H145" s="78">
        <v>1</v>
      </c>
      <c r="I145" s="29">
        <v>30</v>
      </c>
      <c r="J145" s="3"/>
      <c r="K145" s="7"/>
    </row>
    <row r="146" spans="1:11" ht="18.75" customHeight="1">
      <c r="A146" s="39">
        <v>39</v>
      </c>
      <c r="B146" s="80" t="s">
        <v>181</v>
      </c>
      <c r="C146" s="79" t="s">
        <v>182</v>
      </c>
      <c r="D146" s="79"/>
      <c r="E146" s="79"/>
      <c r="F146" s="82">
        <v>500</v>
      </c>
      <c r="G146" s="45">
        <f t="shared" si="10"/>
        <v>3000</v>
      </c>
      <c r="H146" s="78">
        <v>6</v>
      </c>
      <c r="I146" s="29"/>
      <c r="J146" s="3"/>
      <c r="K146" s="7"/>
    </row>
    <row r="147" spans="1:11" ht="19.5" customHeight="1">
      <c r="A147" s="39">
        <v>40</v>
      </c>
      <c r="B147" s="49" t="s">
        <v>183</v>
      </c>
      <c r="C147" s="79" t="s">
        <v>88</v>
      </c>
      <c r="D147" s="79"/>
      <c r="E147" s="79"/>
      <c r="F147" s="82">
        <v>65</v>
      </c>
      <c r="G147" s="45">
        <f t="shared" ref="G147:G148" si="11">H147*F147</f>
        <v>1300</v>
      </c>
      <c r="H147" s="78">
        <v>20</v>
      </c>
      <c r="I147" s="29"/>
      <c r="J147" s="3"/>
      <c r="K147" s="7"/>
    </row>
    <row r="148" spans="1:11" ht="18.75" customHeight="1">
      <c r="A148" s="39">
        <v>41</v>
      </c>
      <c r="B148" s="49" t="s">
        <v>185</v>
      </c>
      <c r="C148" s="79" t="s">
        <v>88</v>
      </c>
      <c r="D148" s="79"/>
      <c r="E148" s="79"/>
      <c r="F148" s="82">
        <v>150</v>
      </c>
      <c r="G148" s="45">
        <f t="shared" si="11"/>
        <v>1500</v>
      </c>
      <c r="H148" s="78">
        <v>10</v>
      </c>
      <c r="I148" s="29"/>
      <c r="J148" s="3"/>
      <c r="K148" s="7"/>
    </row>
    <row r="149" spans="1:11" ht="24" customHeight="1">
      <c r="A149" s="39"/>
      <c r="B149" s="114" t="s">
        <v>186</v>
      </c>
      <c r="C149" s="113"/>
      <c r="D149" s="113"/>
      <c r="E149" s="113"/>
      <c r="F149" s="113"/>
      <c r="G149" s="115"/>
      <c r="H149" s="86"/>
      <c r="I149" s="29"/>
      <c r="J149" s="8" t="s">
        <v>187</v>
      </c>
      <c r="K149" s="7"/>
    </row>
    <row r="150" spans="1:11" ht="15.95" customHeight="1">
      <c r="A150" s="87">
        <v>1</v>
      </c>
      <c r="B150" s="88" t="s">
        <v>188</v>
      </c>
      <c r="C150" s="89" t="s">
        <v>10</v>
      </c>
      <c r="D150" s="90" t="s">
        <v>176</v>
      </c>
      <c r="E150" s="91">
        <v>46296</v>
      </c>
      <c r="F150" s="45">
        <v>120</v>
      </c>
      <c r="G150" s="92">
        <f>F150*H150</f>
        <v>120</v>
      </c>
      <c r="H150" s="44">
        <v>1</v>
      </c>
      <c r="I150" s="29">
        <v>80</v>
      </c>
      <c r="J150" s="6"/>
    </row>
    <row r="151" spans="1:11" ht="15.95" customHeight="1">
      <c r="A151" s="87">
        <v>3</v>
      </c>
      <c r="B151" s="88" t="s">
        <v>189</v>
      </c>
      <c r="C151" s="89" t="s">
        <v>10</v>
      </c>
      <c r="D151" s="90" t="s">
        <v>176</v>
      </c>
      <c r="E151" s="91">
        <v>46600</v>
      </c>
      <c r="F151" s="45">
        <v>30</v>
      </c>
      <c r="G151" s="45">
        <f t="shared" ref="G151:G176" si="12">H151*F151</f>
        <v>150</v>
      </c>
      <c r="H151" s="44">
        <v>5</v>
      </c>
      <c r="I151" s="29">
        <v>500</v>
      </c>
      <c r="J151" s="6"/>
    </row>
    <row r="152" spans="1:11" ht="15.95" customHeight="1">
      <c r="A152" s="87">
        <v>4</v>
      </c>
      <c r="B152" s="88" t="s">
        <v>190</v>
      </c>
      <c r="C152" s="89" t="s">
        <v>10</v>
      </c>
      <c r="D152" s="90" t="s">
        <v>176</v>
      </c>
      <c r="E152" s="91">
        <v>46357</v>
      </c>
      <c r="F152" s="45">
        <v>50</v>
      </c>
      <c r="G152" s="45">
        <f t="shared" si="12"/>
        <v>100</v>
      </c>
      <c r="H152" s="44">
        <v>2</v>
      </c>
      <c r="I152" s="29">
        <v>200</v>
      </c>
      <c r="J152" s="6"/>
    </row>
    <row r="153" spans="1:11" ht="15.95" customHeight="1">
      <c r="A153" s="87">
        <v>5</v>
      </c>
      <c r="B153" s="88" t="s">
        <v>191</v>
      </c>
      <c r="C153" s="89" t="s">
        <v>10</v>
      </c>
      <c r="D153" s="90" t="s">
        <v>176</v>
      </c>
      <c r="E153" s="91">
        <v>46569</v>
      </c>
      <c r="F153" s="45">
        <v>120</v>
      </c>
      <c r="G153" s="45">
        <f t="shared" si="12"/>
        <v>360</v>
      </c>
      <c r="H153" s="44">
        <v>3</v>
      </c>
      <c r="I153" s="29">
        <v>240</v>
      </c>
      <c r="J153" s="6"/>
    </row>
    <row r="154" spans="1:11" ht="15.95" customHeight="1">
      <c r="A154" s="87">
        <v>6</v>
      </c>
      <c r="B154" s="88" t="s">
        <v>192</v>
      </c>
      <c r="C154" s="89" t="s">
        <v>10</v>
      </c>
      <c r="D154" s="90" t="s">
        <v>193</v>
      </c>
      <c r="E154" s="91">
        <v>46388</v>
      </c>
      <c r="F154" s="45">
        <v>20</v>
      </c>
      <c r="G154" s="45">
        <f t="shared" si="12"/>
        <v>1080</v>
      </c>
      <c r="H154" s="44">
        <v>54</v>
      </c>
      <c r="I154" s="29">
        <v>1512</v>
      </c>
      <c r="J154" s="6"/>
    </row>
    <row r="155" spans="1:11" ht="15.95" customHeight="1">
      <c r="A155" s="87">
        <v>7</v>
      </c>
      <c r="B155" s="88" t="s">
        <v>192</v>
      </c>
      <c r="C155" s="89" t="s">
        <v>10</v>
      </c>
      <c r="D155" s="90" t="s">
        <v>176</v>
      </c>
      <c r="E155" s="91">
        <v>46539</v>
      </c>
      <c r="F155" s="45">
        <v>50</v>
      </c>
      <c r="G155" s="45">
        <f t="shared" si="12"/>
        <v>700</v>
      </c>
      <c r="H155" s="44">
        <v>14</v>
      </c>
      <c r="I155" s="29">
        <v>1400</v>
      </c>
      <c r="J155" s="6"/>
    </row>
    <row r="156" spans="1:11" ht="15.95" customHeight="1">
      <c r="A156" s="87">
        <v>8</v>
      </c>
      <c r="B156" s="93" t="s">
        <v>194</v>
      </c>
      <c r="C156" s="89" t="s">
        <v>13</v>
      </c>
      <c r="D156" s="90" t="s">
        <v>75</v>
      </c>
      <c r="E156" s="94">
        <v>46569</v>
      </c>
      <c r="F156" s="95">
        <v>80</v>
      </c>
      <c r="G156" s="45">
        <f t="shared" si="12"/>
        <v>2400</v>
      </c>
      <c r="H156" s="78">
        <v>30</v>
      </c>
      <c r="I156" s="29"/>
      <c r="J156" s="5"/>
    </row>
    <row r="157" spans="1:11" ht="15.95" customHeight="1">
      <c r="A157" s="87">
        <v>9</v>
      </c>
      <c r="B157" s="93" t="s">
        <v>195</v>
      </c>
      <c r="C157" s="89" t="s">
        <v>10</v>
      </c>
      <c r="D157" s="90" t="s">
        <v>196</v>
      </c>
      <c r="E157" s="77">
        <v>46600</v>
      </c>
      <c r="F157" s="95">
        <v>200</v>
      </c>
      <c r="G157" s="45">
        <f t="shared" si="12"/>
        <v>600</v>
      </c>
      <c r="H157" s="78">
        <v>3</v>
      </c>
      <c r="I157" s="29">
        <v>1100</v>
      </c>
      <c r="J157" s="5"/>
    </row>
    <row r="158" spans="1:11" ht="15.95" customHeight="1">
      <c r="A158" s="87">
        <v>12</v>
      </c>
      <c r="B158" s="88" t="s">
        <v>198</v>
      </c>
      <c r="C158" s="89" t="s">
        <v>10</v>
      </c>
      <c r="D158" s="90" t="s">
        <v>176</v>
      </c>
      <c r="E158" s="91">
        <v>46569</v>
      </c>
      <c r="F158" s="45">
        <v>40</v>
      </c>
      <c r="G158" s="92">
        <f t="shared" si="12"/>
        <v>1040</v>
      </c>
      <c r="H158" s="44">
        <v>26</v>
      </c>
      <c r="I158" s="29">
        <v>2600</v>
      </c>
      <c r="J158" s="6"/>
    </row>
    <row r="159" spans="1:11" ht="15.95" customHeight="1">
      <c r="A159" s="87">
        <v>13</v>
      </c>
      <c r="B159" s="88" t="s">
        <v>199</v>
      </c>
      <c r="C159" s="89" t="s">
        <v>10</v>
      </c>
      <c r="D159" s="90" t="s">
        <v>176</v>
      </c>
      <c r="E159" s="91">
        <v>46296</v>
      </c>
      <c r="F159" s="45">
        <v>60</v>
      </c>
      <c r="G159" s="92">
        <f t="shared" si="12"/>
        <v>1200</v>
      </c>
      <c r="H159" s="44">
        <v>20</v>
      </c>
      <c r="I159" s="29">
        <v>2000</v>
      </c>
      <c r="J159" s="6"/>
    </row>
    <row r="160" spans="1:11" ht="15.95" customHeight="1">
      <c r="A160" s="87">
        <v>15</v>
      </c>
      <c r="B160" s="88" t="s">
        <v>200</v>
      </c>
      <c r="C160" s="89" t="s">
        <v>13</v>
      </c>
      <c r="D160" s="90" t="s">
        <v>201</v>
      </c>
      <c r="E160" s="91">
        <v>46722</v>
      </c>
      <c r="F160" s="45">
        <v>70</v>
      </c>
      <c r="G160" s="45">
        <f t="shared" si="12"/>
        <v>490</v>
      </c>
      <c r="H160" s="44">
        <v>7</v>
      </c>
      <c r="I160" s="29"/>
      <c r="J160" s="6"/>
    </row>
    <row r="161" spans="1:10" ht="15.95" customHeight="1">
      <c r="A161" s="87">
        <v>16</v>
      </c>
      <c r="B161" s="88" t="s">
        <v>202</v>
      </c>
      <c r="C161" s="89" t="s">
        <v>10</v>
      </c>
      <c r="D161" s="90" t="s">
        <v>197</v>
      </c>
      <c r="E161" s="91">
        <v>46753</v>
      </c>
      <c r="F161" s="45">
        <v>100</v>
      </c>
      <c r="G161" s="45">
        <f t="shared" si="12"/>
        <v>100</v>
      </c>
      <c r="H161" s="44">
        <v>1</v>
      </c>
      <c r="I161" s="29">
        <v>300</v>
      </c>
      <c r="J161" s="6"/>
    </row>
    <row r="162" spans="1:10" ht="15.95" customHeight="1">
      <c r="A162" s="87">
        <v>17</v>
      </c>
      <c r="B162" s="88" t="s">
        <v>202</v>
      </c>
      <c r="C162" s="89" t="s">
        <v>10</v>
      </c>
      <c r="D162" s="90" t="s">
        <v>197</v>
      </c>
      <c r="E162" s="91">
        <v>46722</v>
      </c>
      <c r="F162" s="45">
        <v>473.92</v>
      </c>
      <c r="G162" s="45">
        <f t="shared" si="12"/>
        <v>473.92</v>
      </c>
      <c r="H162" s="44">
        <v>1</v>
      </c>
      <c r="I162" s="29">
        <v>400</v>
      </c>
      <c r="J162" s="6"/>
    </row>
    <row r="163" spans="1:10" ht="15.95" customHeight="1">
      <c r="A163" s="87">
        <v>18</v>
      </c>
      <c r="B163" s="88" t="s">
        <v>203</v>
      </c>
      <c r="C163" s="89" t="s">
        <v>10</v>
      </c>
      <c r="D163" s="90" t="s">
        <v>197</v>
      </c>
      <c r="E163" s="91">
        <v>46388</v>
      </c>
      <c r="F163" s="45">
        <v>520.04999999999995</v>
      </c>
      <c r="G163" s="45">
        <f t="shared" si="12"/>
        <v>520.04999999999995</v>
      </c>
      <c r="H163" s="44">
        <v>1</v>
      </c>
      <c r="I163" s="29">
        <v>200</v>
      </c>
      <c r="J163" s="6"/>
    </row>
    <row r="164" spans="1:10" ht="15.95" customHeight="1">
      <c r="A164" s="87">
        <v>19</v>
      </c>
      <c r="B164" s="88" t="s">
        <v>204</v>
      </c>
      <c r="C164" s="89" t="s">
        <v>10</v>
      </c>
      <c r="D164" s="90" t="s">
        <v>176</v>
      </c>
      <c r="E164" s="91">
        <v>47027</v>
      </c>
      <c r="F164" s="45">
        <v>30</v>
      </c>
      <c r="G164" s="45">
        <f t="shared" si="12"/>
        <v>210</v>
      </c>
      <c r="H164" s="44">
        <v>7</v>
      </c>
      <c r="I164" s="29">
        <v>700</v>
      </c>
      <c r="J164" s="6"/>
    </row>
    <row r="165" spans="1:10" ht="15.95" customHeight="1">
      <c r="A165" s="87">
        <v>20</v>
      </c>
      <c r="B165" s="88" t="s">
        <v>205</v>
      </c>
      <c r="C165" s="89" t="s">
        <v>10</v>
      </c>
      <c r="D165" s="90" t="s">
        <v>51</v>
      </c>
      <c r="E165" s="91">
        <v>47119</v>
      </c>
      <c r="F165" s="45">
        <v>103.43</v>
      </c>
      <c r="G165" s="45">
        <f t="shared" si="12"/>
        <v>206.86</v>
      </c>
      <c r="H165" s="44">
        <v>2</v>
      </c>
      <c r="I165" s="29">
        <v>100</v>
      </c>
      <c r="J165" s="6"/>
    </row>
    <row r="166" spans="1:10" ht="15.95" customHeight="1">
      <c r="A166" s="87">
        <v>22</v>
      </c>
      <c r="B166" s="88" t="s">
        <v>206</v>
      </c>
      <c r="C166" s="89" t="s">
        <v>88</v>
      </c>
      <c r="D166" s="90" t="s">
        <v>207</v>
      </c>
      <c r="E166" s="91"/>
      <c r="F166" s="45">
        <v>1000</v>
      </c>
      <c r="G166" s="45">
        <f t="shared" si="12"/>
        <v>1000</v>
      </c>
      <c r="H166" s="44">
        <v>1</v>
      </c>
      <c r="I166" s="29"/>
      <c r="J166" s="6"/>
    </row>
    <row r="167" spans="1:10" ht="15.95" customHeight="1">
      <c r="A167" s="87">
        <v>23</v>
      </c>
      <c r="B167" s="88" t="s">
        <v>208</v>
      </c>
      <c r="C167" s="89" t="s">
        <v>10</v>
      </c>
      <c r="D167" s="90" t="s">
        <v>176</v>
      </c>
      <c r="E167" s="91"/>
      <c r="F167" s="45">
        <v>1575.02</v>
      </c>
      <c r="G167" s="45">
        <f t="shared" si="12"/>
        <v>4725.0599999999995</v>
      </c>
      <c r="H167" s="44">
        <v>3</v>
      </c>
      <c r="I167" s="29">
        <v>300</v>
      </c>
      <c r="J167" s="6"/>
    </row>
    <row r="168" spans="1:10" ht="15.95" customHeight="1">
      <c r="A168" s="87">
        <v>24</v>
      </c>
      <c r="B168" s="88" t="s">
        <v>209</v>
      </c>
      <c r="C168" s="89" t="s">
        <v>10</v>
      </c>
      <c r="D168" s="90" t="s">
        <v>176</v>
      </c>
      <c r="E168" s="91">
        <v>46569</v>
      </c>
      <c r="F168" s="45">
        <v>100</v>
      </c>
      <c r="G168" s="45">
        <f t="shared" si="12"/>
        <v>1300</v>
      </c>
      <c r="H168" s="44">
        <v>13</v>
      </c>
      <c r="I168" s="29">
        <v>1220</v>
      </c>
      <c r="J168" s="6"/>
    </row>
    <row r="169" spans="1:10" ht="15.95" customHeight="1">
      <c r="A169" s="87">
        <v>25</v>
      </c>
      <c r="B169" s="88" t="s">
        <v>210</v>
      </c>
      <c r="C169" s="89" t="s">
        <v>10</v>
      </c>
      <c r="D169" s="90" t="s">
        <v>176</v>
      </c>
      <c r="E169" s="91">
        <v>46539</v>
      </c>
      <c r="F169" s="45">
        <v>150</v>
      </c>
      <c r="G169" s="45">
        <f t="shared" si="12"/>
        <v>150</v>
      </c>
      <c r="H169" s="44">
        <v>1</v>
      </c>
      <c r="I169" s="29">
        <v>70</v>
      </c>
      <c r="J169" s="6"/>
    </row>
    <row r="170" spans="1:10" ht="15.95" customHeight="1">
      <c r="A170" s="87">
        <v>27</v>
      </c>
      <c r="B170" s="88" t="s">
        <v>211</v>
      </c>
      <c r="C170" s="89" t="s">
        <v>10</v>
      </c>
      <c r="D170" s="90" t="s">
        <v>176</v>
      </c>
      <c r="E170" s="91">
        <v>47270</v>
      </c>
      <c r="F170" s="45">
        <v>300</v>
      </c>
      <c r="G170" s="45">
        <f t="shared" si="12"/>
        <v>300</v>
      </c>
      <c r="H170" s="44">
        <v>1</v>
      </c>
      <c r="I170" s="29">
        <v>100</v>
      </c>
      <c r="J170" s="6"/>
    </row>
    <row r="171" spans="1:10" ht="15.95" customHeight="1">
      <c r="A171" s="87">
        <v>28</v>
      </c>
      <c r="B171" s="88" t="s">
        <v>212</v>
      </c>
      <c r="C171" s="89" t="s">
        <v>10</v>
      </c>
      <c r="D171" s="90" t="s">
        <v>197</v>
      </c>
      <c r="E171" s="91">
        <v>46569</v>
      </c>
      <c r="F171" s="45">
        <v>300</v>
      </c>
      <c r="G171" s="45">
        <f t="shared" si="12"/>
        <v>1500</v>
      </c>
      <c r="H171" s="44">
        <v>5</v>
      </c>
      <c r="I171" s="29">
        <v>4760</v>
      </c>
      <c r="J171" s="6"/>
    </row>
    <row r="172" spans="1:10" ht="17.25" customHeight="1">
      <c r="A172" s="87">
        <v>29</v>
      </c>
      <c r="B172" s="88" t="s">
        <v>213</v>
      </c>
      <c r="C172" s="89" t="s">
        <v>214</v>
      </c>
      <c r="D172" s="90" t="s">
        <v>22</v>
      </c>
      <c r="E172" s="91">
        <v>46419</v>
      </c>
      <c r="F172" s="45">
        <v>140.65</v>
      </c>
      <c r="G172" s="45">
        <f t="shared" si="12"/>
        <v>140.65</v>
      </c>
      <c r="H172" s="44">
        <v>1</v>
      </c>
      <c r="I172" s="29">
        <v>6</v>
      </c>
      <c r="J172" s="6"/>
    </row>
    <row r="173" spans="1:10" ht="15">
      <c r="A173" s="87">
        <v>30</v>
      </c>
      <c r="B173" s="88" t="s">
        <v>215</v>
      </c>
      <c r="C173" s="89" t="s">
        <v>13</v>
      </c>
      <c r="D173" s="90"/>
      <c r="E173" s="91">
        <v>46569</v>
      </c>
      <c r="F173" s="45">
        <v>80</v>
      </c>
      <c r="G173" s="45">
        <f t="shared" si="12"/>
        <v>560</v>
      </c>
      <c r="H173" s="44">
        <v>7</v>
      </c>
      <c r="I173" s="29"/>
      <c r="J173" s="6"/>
    </row>
    <row r="174" spans="1:10" ht="15.95" customHeight="1">
      <c r="A174" s="87">
        <v>31</v>
      </c>
      <c r="B174" s="88" t="s">
        <v>216</v>
      </c>
      <c r="C174" s="89" t="s">
        <v>10</v>
      </c>
      <c r="D174" s="90" t="s">
        <v>217</v>
      </c>
      <c r="E174" s="91">
        <v>46327</v>
      </c>
      <c r="F174" s="45">
        <v>50</v>
      </c>
      <c r="G174" s="45">
        <f t="shared" si="12"/>
        <v>1350</v>
      </c>
      <c r="H174" s="44">
        <v>27</v>
      </c>
      <c r="I174" s="29"/>
      <c r="J174" s="6"/>
    </row>
    <row r="175" spans="1:10" ht="15.95" customHeight="1">
      <c r="A175" s="87">
        <v>32</v>
      </c>
      <c r="B175" s="96" t="s">
        <v>218</v>
      </c>
      <c r="C175" s="89" t="s">
        <v>10</v>
      </c>
      <c r="D175" s="90" t="s">
        <v>176</v>
      </c>
      <c r="E175" s="77">
        <v>47027</v>
      </c>
      <c r="F175" s="95">
        <v>90</v>
      </c>
      <c r="G175" s="45">
        <f t="shared" si="12"/>
        <v>4140</v>
      </c>
      <c r="H175" s="78">
        <v>46</v>
      </c>
      <c r="I175" s="29">
        <v>4600</v>
      </c>
      <c r="J175" s="5"/>
    </row>
    <row r="176" spans="1:10" ht="15.95" customHeight="1">
      <c r="A176" s="87">
        <v>33</v>
      </c>
      <c r="B176" s="96" t="s">
        <v>219</v>
      </c>
      <c r="C176" s="89" t="s">
        <v>10</v>
      </c>
      <c r="D176" s="90" t="s">
        <v>176</v>
      </c>
      <c r="E176" s="77">
        <v>46419</v>
      </c>
      <c r="F176" s="95">
        <v>100</v>
      </c>
      <c r="G176" s="45">
        <f t="shared" si="12"/>
        <v>1000</v>
      </c>
      <c r="H176" s="78">
        <v>10</v>
      </c>
      <c r="I176" s="29">
        <v>1000</v>
      </c>
      <c r="J176" s="5"/>
    </row>
    <row r="177" spans="1:10" ht="15.95" customHeight="1">
      <c r="A177" s="87">
        <v>34</v>
      </c>
      <c r="B177" s="93" t="s">
        <v>220</v>
      </c>
      <c r="C177" s="89" t="s">
        <v>13</v>
      </c>
      <c r="D177" s="90" t="s">
        <v>15</v>
      </c>
      <c r="E177" s="77"/>
      <c r="F177" s="95"/>
      <c r="G177" s="45"/>
      <c r="H177" s="78">
        <v>194</v>
      </c>
      <c r="I177" s="29"/>
      <c r="J177" s="5"/>
    </row>
    <row r="178" spans="1:10" ht="15.95" customHeight="1">
      <c r="A178" s="87">
        <v>35</v>
      </c>
      <c r="B178" s="93" t="s">
        <v>221</v>
      </c>
      <c r="C178" s="89" t="s">
        <v>10</v>
      </c>
      <c r="D178" s="90" t="s">
        <v>176</v>
      </c>
      <c r="E178" s="77">
        <v>46722</v>
      </c>
      <c r="F178" s="95">
        <v>300</v>
      </c>
      <c r="G178" s="45">
        <f t="shared" ref="G178:G186" si="13">H178*F178</f>
        <v>300</v>
      </c>
      <c r="H178" s="78">
        <v>1</v>
      </c>
      <c r="I178" s="29">
        <v>73</v>
      </c>
      <c r="J178" s="5"/>
    </row>
    <row r="179" spans="1:10" ht="15.95" customHeight="1">
      <c r="A179" s="87">
        <v>36</v>
      </c>
      <c r="B179" s="93" t="s">
        <v>222</v>
      </c>
      <c r="C179" s="89" t="s">
        <v>13</v>
      </c>
      <c r="D179" s="90" t="s">
        <v>75</v>
      </c>
      <c r="E179" s="77">
        <v>46539</v>
      </c>
      <c r="F179" s="95">
        <v>75</v>
      </c>
      <c r="G179" s="45">
        <f t="shared" si="13"/>
        <v>2100</v>
      </c>
      <c r="H179" s="78">
        <v>28</v>
      </c>
      <c r="I179" s="29"/>
      <c r="J179" s="5"/>
    </row>
    <row r="180" spans="1:10" ht="15.95" customHeight="1">
      <c r="A180" s="87">
        <v>37</v>
      </c>
      <c r="B180" s="93" t="s">
        <v>223</v>
      </c>
      <c r="C180" s="89" t="s">
        <v>10</v>
      </c>
      <c r="D180" s="90" t="s">
        <v>197</v>
      </c>
      <c r="E180" s="77">
        <v>46844</v>
      </c>
      <c r="F180" s="78">
        <v>1648.41</v>
      </c>
      <c r="G180" s="45">
        <f t="shared" si="13"/>
        <v>4945.2300000000005</v>
      </c>
      <c r="H180" s="78">
        <v>3</v>
      </c>
      <c r="I180" s="29">
        <v>2060</v>
      </c>
      <c r="J180" s="5"/>
    </row>
    <row r="181" spans="1:10" ht="15.95" customHeight="1">
      <c r="A181" s="87">
        <v>38</v>
      </c>
      <c r="B181" s="93" t="s">
        <v>224</v>
      </c>
      <c r="C181" s="89" t="s">
        <v>214</v>
      </c>
      <c r="D181" s="90" t="s">
        <v>225</v>
      </c>
      <c r="E181" s="77">
        <v>46478</v>
      </c>
      <c r="F181" s="95">
        <v>80</v>
      </c>
      <c r="G181" s="45">
        <f t="shared" si="13"/>
        <v>2240</v>
      </c>
      <c r="H181" s="78">
        <v>28</v>
      </c>
      <c r="I181" s="29"/>
      <c r="J181" s="5"/>
    </row>
    <row r="182" spans="1:10" ht="15.95" customHeight="1">
      <c r="A182" s="87">
        <v>39</v>
      </c>
      <c r="B182" s="88" t="s">
        <v>226</v>
      </c>
      <c r="C182" s="89" t="s">
        <v>10</v>
      </c>
      <c r="D182" s="90" t="s">
        <v>176</v>
      </c>
      <c r="E182" s="97">
        <v>46447</v>
      </c>
      <c r="F182" s="95">
        <v>80</v>
      </c>
      <c r="G182" s="92">
        <f t="shared" si="13"/>
        <v>240</v>
      </c>
      <c r="H182" s="78">
        <v>3</v>
      </c>
      <c r="I182" s="29">
        <v>300</v>
      </c>
      <c r="J182" s="5"/>
    </row>
    <row r="183" spans="1:10" ht="15.95" customHeight="1">
      <c r="A183" s="87">
        <v>40</v>
      </c>
      <c r="B183" s="88" t="s">
        <v>227</v>
      </c>
      <c r="C183" s="89" t="s">
        <v>10</v>
      </c>
      <c r="D183" s="90" t="s">
        <v>176</v>
      </c>
      <c r="E183" s="97">
        <v>46539</v>
      </c>
      <c r="F183" s="95">
        <v>50</v>
      </c>
      <c r="G183" s="92">
        <f t="shared" si="13"/>
        <v>150</v>
      </c>
      <c r="H183" s="78">
        <v>3</v>
      </c>
      <c r="I183" s="29">
        <v>300</v>
      </c>
      <c r="J183" s="5"/>
    </row>
    <row r="184" spans="1:10" ht="15.95" customHeight="1">
      <c r="A184" s="87">
        <v>41</v>
      </c>
      <c r="B184" s="93" t="s">
        <v>228</v>
      </c>
      <c r="C184" s="89" t="s">
        <v>10</v>
      </c>
      <c r="D184" s="90" t="s">
        <v>229</v>
      </c>
      <c r="E184" s="97">
        <v>46388</v>
      </c>
      <c r="F184" s="95">
        <v>400</v>
      </c>
      <c r="G184" s="92">
        <f t="shared" si="13"/>
        <v>12000</v>
      </c>
      <c r="H184" s="78">
        <v>30</v>
      </c>
      <c r="I184" s="29">
        <v>900</v>
      </c>
      <c r="J184" s="5"/>
    </row>
    <row r="185" spans="1:10" ht="15.95" customHeight="1">
      <c r="A185" s="87">
        <v>42</v>
      </c>
      <c r="B185" s="93" t="s">
        <v>230</v>
      </c>
      <c r="C185" s="89" t="s">
        <v>10</v>
      </c>
      <c r="D185" s="90" t="s">
        <v>217</v>
      </c>
      <c r="E185" s="97">
        <v>46447</v>
      </c>
      <c r="F185" s="95">
        <v>180</v>
      </c>
      <c r="G185" s="92">
        <f t="shared" si="13"/>
        <v>5940</v>
      </c>
      <c r="H185" s="78">
        <v>33</v>
      </c>
      <c r="I185" s="29"/>
      <c r="J185" s="5"/>
    </row>
    <row r="186" spans="1:10" ht="15.95" customHeight="1">
      <c r="A186" s="87">
        <v>43</v>
      </c>
      <c r="B186" s="88" t="s">
        <v>231</v>
      </c>
      <c r="C186" s="89" t="s">
        <v>112</v>
      </c>
      <c r="D186" s="90" t="s">
        <v>232</v>
      </c>
      <c r="E186" s="90" t="s">
        <v>160</v>
      </c>
      <c r="F186" s="45">
        <v>1</v>
      </c>
      <c r="G186" s="92">
        <f t="shared" si="13"/>
        <v>650</v>
      </c>
      <c r="H186" s="44">
        <v>650</v>
      </c>
      <c r="I186" s="29"/>
      <c r="J186" s="6"/>
    </row>
    <row r="187" spans="1:10" ht="30">
      <c r="A187" s="87">
        <v>44</v>
      </c>
      <c r="B187" s="70" t="s">
        <v>233</v>
      </c>
      <c r="C187" s="33" t="s">
        <v>88</v>
      </c>
      <c r="D187" s="36"/>
      <c r="E187" s="91">
        <v>46844</v>
      </c>
      <c r="F187" s="45">
        <v>21.67</v>
      </c>
      <c r="G187" s="45">
        <f t="shared" ref="G187:G194" si="14">F187*H187</f>
        <v>65010.000000000007</v>
      </c>
      <c r="H187" s="44">
        <v>3000</v>
      </c>
      <c r="I187" s="29"/>
      <c r="J187" s="6"/>
    </row>
    <row r="188" spans="1:10" ht="15.95" customHeight="1">
      <c r="A188" s="87">
        <v>45</v>
      </c>
      <c r="B188" s="70" t="s">
        <v>234</v>
      </c>
      <c r="C188" s="33" t="s">
        <v>88</v>
      </c>
      <c r="D188" s="36"/>
      <c r="E188" s="91"/>
      <c r="F188" s="45">
        <v>2</v>
      </c>
      <c r="G188" s="45">
        <f t="shared" si="14"/>
        <v>19784</v>
      </c>
      <c r="H188" s="44">
        <v>9892</v>
      </c>
      <c r="I188" s="29"/>
      <c r="J188" s="6"/>
    </row>
    <row r="189" spans="1:10" ht="15.95" customHeight="1">
      <c r="A189" s="87">
        <v>46</v>
      </c>
      <c r="B189" s="70" t="s">
        <v>235</v>
      </c>
      <c r="C189" s="33" t="s">
        <v>88</v>
      </c>
      <c r="D189" s="36"/>
      <c r="E189" s="91"/>
      <c r="F189" s="45">
        <v>2</v>
      </c>
      <c r="G189" s="45">
        <f t="shared" si="14"/>
        <v>800</v>
      </c>
      <c r="H189" s="44">
        <v>400</v>
      </c>
      <c r="I189" s="29"/>
      <c r="J189" s="6"/>
    </row>
    <row r="190" spans="1:10" ht="15.95" customHeight="1">
      <c r="A190" s="87">
        <v>47</v>
      </c>
      <c r="B190" s="70" t="s">
        <v>236</v>
      </c>
      <c r="C190" s="33" t="s">
        <v>88</v>
      </c>
      <c r="D190" s="36"/>
      <c r="E190" s="91"/>
      <c r="F190" s="45">
        <v>1.5</v>
      </c>
      <c r="G190" s="45">
        <f t="shared" si="14"/>
        <v>2002.5</v>
      </c>
      <c r="H190" s="44">
        <v>1335</v>
      </c>
      <c r="I190" s="29"/>
      <c r="J190" s="6"/>
    </row>
    <row r="191" spans="1:10" ht="15.95" customHeight="1">
      <c r="A191" s="87">
        <v>48</v>
      </c>
      <c r="B191" s="70" t="s">
        <v>237</v>
      </c>
      <c r="C191" s="33" t="s">
        <v>88</v>
      </c>
      <c r="D191" s="36"/>
      <c r="E191" s="91"/>
      <c r="F191" s="45">
        <v>26.35</v>
      </c>
      <c r="G191" s="45">
        <f t="shared" si="14"/>
        <v>52.7</v>
      </c>
      <c r="H191" s="44">
        <v>2</v>
      </c>
      <c r="I191" s="29"/>
      <c r="J191" s="6"/>
    </row>
    <row r="192" spans="1:10" ht="15.95" customHeight="1">
      <c r="A192" s="87">
        <v>49</v>
      </c>
      <c r="B192" s="49" t="s">
        <v>238</v>
      </c>
      <c r="C192" s="33" t="s">
        <v>10</v>
      </c>
      <c r="D192" s="36" t="s">
        <v>176</v>
      </c>
      <c r="E192" s="91"/>
      <c r="F192" s="45">
        <v>139.25</v>
      </c>
      <c r="G192" s="45">
        <f t="shared" si="14"/>
        <v>974.75</v>
      </c>
      <c r="H192" s="44">
        <v>7</v>
      </c>
      <c r="I192" s="29"/>
      <c r="J192" s="6"/>
    </row>
    <row r="193" spans="1:10" ht="15.95" customHeight="1">
      <c r="A193" s="87">
        <v>50</v>
      </c>
      <c r="B193" s="49" t="s">
        <v>239</v>
      </c>
      <c r="C193" s="33" t="s">
        <v>240</v>
      </c>
      <c r="D193" s="36" t="s">
        <v>176</v>
      </c>
      <c r="E193" s="90" t="s">
        <v>160</v>
      </c>
      <c r="F193" s="45">
        <v>3000</v>
      </c>
      <c r="G193" s="45">
        <f t="shared" si="14"/>
        <v>9000</v>
      </c>
      <c r="H193" s="44">
        <v>3</v>
      </c>
      <c r="I193" s="29"/>
      <c r="J193" s="6"/>
    </row>
    <row r="194" spans="1:10" ht="15.95" customHeight="1">
      <c r="A194" s="87">
        <v>51</v>
      </c>
      <c r="B194" s="88" t="s">
        <v>241</v>
      </c>
      <c r="C194" s="89" t="s">
        <v>88</v>
      </c>
      <c r="D194" s="90"/>
      <c r="E194" s="98">
        <v>46600</v>
      </c>
      <c r="F194" s="45">
        <v>7</v>
      </c>
      <c r="G194" s="45">
        <f t="shared" si="14"/>
        <v>427</v>
      </c>
      <c r="H194" s="44">
        <v>61</v>
      </c>
      <c r="I194" s="29"/>
      <c r="J194" s="6"/>
    </row>
    <row r="195" spans="1:10" ht="15.95" customHeight="1">
      <c r="A195" s="87">
        <v>52</v>
      </c>
      <c r="B195" s="88" t="s">
        <v>242</v>
      </c>
      <c r="C195" s="89" t="s">
        <v>243</v>
      </c>
      <c r="D195" s="90" t="s">
        <v>176</v>
      </c>
      <c r="E195" s="90" t="s">
        <v>160</v>
      </c>
      <c r="F195" s="45">
        <v>1.5</v>
      </c>
      <c r="G195" s="45">
        <f t="shared" ref="G195:G208" si="15">H195*F195</f>
        <v>1050</v>
      </c>
      <c r="H195" s="44">
        <v>700</v>
      </c>
      <c r="I195" s="29"/>
      <c r="J195" s="6"/>
    </row>
    <row r="196" spans="1:10" ht="15.95" customHeight="1">
      <c r="A196" s="87">
        <v>53</v>
      </c>
      <c r="B196" s="93" t="s">
        <v>244</v>
      </c>
      <c r="C196" s="89" t="s">
        <v>88</v>
      </c>
      <c r="D196" s="90"/>
      <c r="E196" s="90" t="s">
        <v>160</v>
      </c>
      <c r="F196" s="95">
        <v>100</v>
      </c>
      <c r="G196" s="45">
        <f t="shared" si="15"/>
        <v>31000</v>
      </c>
      <c r="H196" s="78">
        <v>310</v>
      </c>
      <c r="I196" s="99"/>
      <c r="J196" s="12"/>
    </row>
    <row r="197" spans="1:10" ht="15.95" customHeight="1">
      <c r="A197" s="87">
        <v>54</v>
      </c>
      <c r="B197" s="49" t="s">
        <v>245</v>
      </c>
      <c r="C197" s="33" t="s">
        <v>88</v>
      </c>
      <c r="D197" s="36"/>
      <c r="E197" s="100" t="s">
        <v>246</v>
      </c>
      <c r="F197" s="101">
        <v>100</v>
      </c>
      <c r="G197" s="92">
        <f t="shared" si="15"/>
        <v>47300</v>
      </c>
      <c r="H197" s="33">
        <v>473</v>
      </c>
      <c r="I197" s="99"/>
      <c r="J197" s="12"/>
    </row>
    <row r="198" spans="1:10" ht="15.95" customHeight="1">
      <c r="A198" s="87">
        <v>55</v>
      </c>
      <c r="B198" s="88" t="s">
        <v>247</v>
      </c>
      <c r="C198" s="89" t="s">
        <v>88</v>
      </c>
      <c r="D198" s="90"/>
      <c r="E198" s="91">
        <v>47362</v>
      </c>
      <c r="F198" s="45">
        <v>80</v>
      </c>
      <c r="G198" s="92">
        <f t="shared" si="15"/>
        <v>8640</v>
      </c>
      <c r="H198" s="44">
        <v>108</v>
      </c>
      <c r="I198" s="29"/>
      <c r="J198" s="3"/>
    </row>
    <row r="199" spans="1:10" ht="15.95" customHeight="1">
      <c r="A199" s="87">
        <v>56</v>
      </c>
      <c r="B199" s="88" t="s">
        <v>248</v>
      </c>
      <c r="C199" s="89" t="s">
        <v>88</v>
      </c>
      <c r="D199" s="90"/>
      <c r="E199" s="91"/>
      <c r="F199" s="45">
        <v>80</v>
      </c>
      <c r="G199" s="92">
        <f t="shared" si="15"/>
        <v>56000</v>
      </c>
      <c r="H199" s="44">
        <v>700</v>
      </c>
      <c r="I199" s="29"/>
      <c r="J199" s="3"/>
    </row>
    <row r="200" spans="1:10" ht="15.95" customHeight="1">
      <c r="A200" s="87">
        <v>57</v>
      </c>
      <c r="B200" s="88" t="s">
        <v>249</v>
      </c>
      <c r="C200" s="89" t="s">
        <v>88</v>
      </c>
      <c r="D200" s="90"/>
      <c r="E200" s="91"/>
      <c r="F200" s="45">
        <v>61</v>
      </c>
      <c r="G200" s="45">
        <f t="shared" si="15"/>
        <v>915</v>
      </c>
      <c r="H200" s="44">
        <v>15</v>
      </c>
      <c r="I200" s="29"/>
      <c r="J200" s="3"/>
    </row>
    <row r="201" spans="1:10" ht="15.95" customHeight="1">
      <c r="A201" s="87">
        <v>59</v>
      </c>
      <c r="B201" s="88" t="s">
        <v>250</v>
      </c>
      <c r="C201" s="89" t="s">
        <v>10</v>
      </c>
      <c r="D201" s="90" t="s">
        <v>251</v>
      </c>
      <c r="E201" s="91"/>
      <c r="F201" s="45">
        <v>33</v>
      </c>
      <c r="G201" s="45">
        <f t="shared" si="15"/>
        <v>5115</v>
      </c>
      <c r="H201" s="44">
        <v>155</v>
      </c>
      <c r="I201" s="29">
        <v>15417</v>
      </c>
      <c r="J201" s="3"/>
    </row>
    <row r="202" spans="1:10" ht="15.95" customHeight="1">
      <c r="A202" s="87">
        <v>61</v>
      </c>
      <c r="B202" s="88" t="s">
        <v>252</v>
      </c>
      <c r="C202" s="89" t="s">
        <v>88</v>
      </c>
      <c r="D202" s="90" t="s">
        <v>22</v>
      </c>
      <c r="E202" s="91"/>
      <c r="F202" s="45">
        <v>87</v>
      </c>
      <c r="G202" s="45">
        <f t="shared" si="15"/>
        <v>1305</v>
      </c>
      <c r="H202" s="44">
        <v>15</v>
      </c>
      <c r="I202" s="29">
        <v>150</v>
      </c>
      <c r="J202" s="3"/>
    </row>
    <row r="203" spans="1:10" ht="15.95" customHeight="1">
      <c r="A203" s="87">
        <v>62</v>
      </c>
      <c r="B203" s="88" t="s">
        <v>253</v>
      </c>
      <c r="C203" s="89" t="s">
        <v>10</v>
      </c>
      <c r="D203" s="90" t="s">
        <v>196</v>
      </c>
      <c r="E203" s="91"/>
      <c r="F203" s="45">
        <v>72.62</v>
      </c>
      <c r="G203" s="45">
        <f t="shared" si="15"/>
        <v>72.62</v>
      </c>
      <c r="H203" s="44">
        <v>1</v>
      </c>
      <c r="I203" s="29">
        <v>24</v>
      </c>
      <c r="J203" s="3"/>
    </row>
    <row r="204" spans="1:10" ht="15.95" customHeight="1">
      <c r="A204" s="87">
        <v>63</v>
      </c>
      <c r="B204" s="102" t="s">
        <v>254</v>
      </c>
      <c r="C204" s="89" t="s">
        <v>88</v>
      </c>
      <c r="D204" s="90"/>
      <c r="E204" s="91">
        <v>46661</v>
      </c>
      <c r="F204" s="45">
        <v>150</v>
      </c>
      <c r="G204" s="45">
        <f t="shared" si="15"/>
        <v>300</v>
      </c>
      <c r="H204" s="44">
        <v>2</v>
      </c>
      <c r="I204" s="29"/>
      <c r="J204" s="3"/>
    </row>
    <row r="205" spans="1:10" ht="15.95" customHeight="1">
      <c r="A205" s="87">
        <v>64</v>
      </c>
      <c r="B205" s="88" t="s">
        <v>255</v>
      </c>
      <c r="C205" s="89" t="s">
        <v>88</v>
      </c>
      <c r="D205" s="90"/>
      <c r="E205" s="91"/>
      <c r="F205" s="45">
        <v>1.1000000000000001</v>
      </c>
      <c r="G205" s="45">
        <f t="shared" si="15"/>
        <v>243.10000000000002</v>
      </c>
      <c r="H205" s="44">
        <v>221</v>
      </c>
      <c r="I205" s="29"/>
      <c r="J205" s="3"/>
    </row>
    <row r="206" spans="1:10" ht="15.95" customHeight="1">
      <c r="A206" s="87">
        <v>65</v>
      </c>
      <c r="B206" s="88" t="s">
        <v>255</v>
      </c>
      <c r="C206" s="89" t="s">
        <v>88</v>
      </c>
      <c r="D206" s="90" t="s">
        <v>176</v>
      </c>
      <c r="E206" s="91"/>
      <c r="F206" s="45">
        <v>1.2</v>
      </c>
      <c r="G206" s="45">
        <f t="shared" si="15"/>
        <v>90</v>
      </c>
      <c r="H206" s="44">
        <v>75</v>
      </c>
      <c r="I206" s="29">
        <v>7500</v>
      </c>
      <c r="J206" s="3"/>
    </row>
    <row r="207" spans="1:10" ht="15.95" customHeight="1">
      <c r="A207" s="87">
        <v>66</v>
      </c>
      <c r="B207" s="88" t="s">
        <v>256</v>
      </c>
      <c r="C207" s="89" t="s">
        <v>88</v>
      </c>
      <c r="D207" s="90"/>
      <c r="E207" s="91"/>
      <c r="F207" s="45">
        <v>1.21</v>
      </c>
      <c r="G207" s="45">
        <f t="shared" si="15"/>
        <v>1527.02</v>
      </c>
      <c r="H207" s="44">
        <v>1262</v>
      </c>
      <c r="I207" s="29"/>
      <c r="J207" s="3"/>
    </row>
    <row r="208" spans="1:10" ht="15.95" customHeight="1">
      <c r="A208" s="87">
        <v>67</v>
      </c>
      <c r="B208" s="88" t="s">
        <v>257</v>
      </c>
      <c r="C208" s="89" t="s">
        <v>88</v>
      </c>
      <c r="D208" s="90"/>
      <c r="E208" s="91"/>
      <c r="F208" s="45">
        <v>1.25</v>
      </c>
      <c r="G208" s="45">
        <f t="shared" si="15"/>
        <v>28505</v>
      </c>
      <c r="H208" s="44">
        <v>22804</v>
      </c>
      <c r="I208" s="29"/>
      <c r="J208" s="3"/>
    </row>
    <row r="209" spans="1:10" ht="15.95" customHeight="1">
      <c r="A209" s="87">
        <v>68</v>
      </c>
      <c r="B209" s="88" t="s">
        <v>258</v>
      </c>
      <c r="C209" s="89" t="s">
        <v>88</v>
      </c>
      <c r="D209" s="90"/>
      <c r="E209" s="91"/>
      <c r="F209" s="45">
        <v>43</v>
      </c>
      <c r="G209" s="45"/>
      <c r="H209" s="44">
        <v>5</v>
      </c>
      <c r="I209" s="29"/>
      <c r="J209" s="3"/>
    </row>
    <row r="210" spans="1:10" ht="15.95" customHeight="1">
      <c r="A210" s="87">
        <v>69</v>
      </c>
      <c r="B210" s="70" t="s">
        <v>259</v>
      </c>
      <c r="C210" s="33" t="s">
        <v>10</v>
      </c>
      <c r="D210" s="36" t="s">
        <v>176</v>
      </c>
      <c r="E210" s="91">
        <v>46692</v>
      </c>
      <c r="F210" s="45">
        <v>202.71</v>
      </c>
      <c r="G210" s="45">
        <f>H210*F210</f>
        <v>202.71</v>
      </c>
      <c r="H210" s="44">
        <v>1</v>
      </c>
      <c r="I210" s="29">
        <v>100</v>
      </c>
      <c r="J210" s="3"/>
    </row>
    <row r="211" spans="1:10" ht="15.95" customHeight="1">
      <c r="A211" s="87">
        <v>70</v>
      </c>
      <c r="B211" s="102" t="s">
        <v>260</v>
      </c>
      <c r="C211" s="33" t="s">
        <v>88</v>
      </c>
      <c r="D211" s="36" t="s">
        <v>261</v>
      </c>
      <c r="E211" s="103"/>
      <c r="F211" s="101">
        <v>109</v>
      </c>
      <c r="G211" s="45">
        <f t="shared" ref="G211:G212" si="16">F211*H211</f>
        <v>31065</v>
      </c>
      <c r="H211" s="33">
        <v>285</v>
      </c>
      <c r="I211" s="104"/>
      <c r="J211" s="13"/>
    </row>
    <row r="212" spans="1:10" ht="15.95" customHeight="1">
      <c r="A212" s="87">
        <v>71</v>
      </c>
      <c r="B212" s="102" t="s">
        <v>262</v>
      </c>
      <c r="C212" s="33" t="s">
        <v>10</v>
      </c>
      <c r="D212" s="33" t="s">
        <v>263</v>
      </c>
      <c r="E212" s="74">
        <v>47300</v>
      </c>
      <c r="F212" s="101">
        <v>200</v>
      </c>
      <c r="G212" s="45">
        <f t="shared" si="16"/>
        <v>1200</v>
      </c>
      <c r="H212" s="33">
        <v>6</v>
      </c>
      <c r="I212" s="29">
        <v>1200</v>
      </c>
    </row>
    <row r="213" spans="1:10" ht="12.75">
      <c r="A213" s="14"/>
    </row>
    <row r="214" spans="1:10" ht="15">
      <c r="A214" s="14"/>
      <c r="B214" s="15"/>
      <c r="C214" s="16"/>
      <c r="D214" s="17"/>
      <c r="E214" s="17"/>
      <c r="F214" s="18"/>
      <c r="G214" s="19"/>
      <c r="H214" s="20"/>
      <c r="I214" s="11"/>
      <c r="J214" s="11"/>
    </row>
    <row r="215" spans="1:10" ht="15">
      <c r="A215" s="14"/>
      <c r="B215" s="15"/>
      <c r="C215" s="16"/>
      <c r="D215" s="17"/>
      <c r="E215" s="17"/>
      <c r="F215" s="18"/>
      <c r="G215" s="19"/>
      <c r="H215" s="20"/>
      <c r="I215" s="11"/>
      <c r="J215" s="11"/>
    </row>
    <row r="216" spans="1:10" ht="15">
      <c r="A216" s="14"/>
      <c r="B216" s="15"/>
      <c r="C216" s="16"/>
      <c r="D216" s="17"/>
      <c r="E216" s="17"/>
      <c r="F216" s="18"/>
      <c r="G216" s="19"/>
      <c r="H216" s="20"/>
      <c r="I216" s="11"/>
      <c r="J216" s="11"/>
    </row>
    <row r="217" spans="1:10" ht="12.75">
      <c r="A217" s="14"/>
    </row>
    <row r="218" spans="1:10" ht="12.75">
      <c r="A218" s="14"/>
    </row>
    <row r="219" spans="1:10" ht="12.75">
      <c r="A219" s="10"/>
      <c r="B219" s="21"/>
      <c r="C219" s="17"/>
      <c r="D219" s="17"/>
      <c r="E219" s="17"/>
      <c r="F219" s="17"/>
      <c r="G219" s="17"/>
      <c r="H219" s="22"/>
      <c r="I219" s="11"/>
      <c r="J219" s="11"/>
    </row>
    <row r="220" spans="1:10" ht="12.75">
      <c r="A220" s="10"/>
      <c r="B220" s="21"/>
      <c r="C220" s="17"/>
      <c r="D220" s="17"/>
      <c r="E220" s="17"/>
      <c r="F220" s="17"/>
      <c r="G220" s="17"/>
      <c r="H220" s="22"/>
      <c r="I220" s="11"/>
      <c r="J220" s="11"/>
    </row>
    <row r="221" spans="1:10" ht="12.75">
      <c r="A221" s="10"/>
      <c r="B221" s="21"/>
      <c r="C221" s="17"/>
      <c r="D221" s="17"/>
      <c r="E221" s="17"/>
      <c r="F221" s="17"/>
      <c r="G221" s="17"/>
      <c r="H221" s="22"/>
      <c r="I221" s="11"/>
      <c r="J221" s="11"/>
    </row>
    <row r="222" spans="1:10" ht="12.75">
      <c r="B222" s="23"/>
      <c r="H222" s="11"/>
      <c r="I222" s="11"/>
      <c r="J222" s="11"/>
    </row>
    <row r="223" spans="1:10" ht="12.75">
      <c r="B223" s="23"/>
      <c r="H223" s="11"/>
      <c r="I223" s="11"/>
      <c r="J223" s="11"/>
    </row>
    <row r="224" spans="1:10" ht="12.75">
      <c r="B224" s="23"/>
      <c r="H224" s="11"/>
      <c r="I224" s="11"/>
      <c r="J224" s="11"/>
    </row>
    <row r="225" spans="2:10" ht="12.75">
      <c r="B225" s="23"/>
      <c r="H225" s="11"/>
      <c r="I225" s="11"/>
      <c r="J225" s="11"/>
    </row>
    <row r="226" spans="2:10" ht="12.75">
      <c r="B226" s="23"/>
      <c r="H226" s="11"/>
      <c r="I226" s="11"/>
      <c r="J226" s="11"/>
    </row>
    <row r="227" spans="2:10" ht="12.75">
      <c r="B227" s="23"/>
      <c r="H227" s="11"/>
      <c r="I227" s="11"/>
      <c r="J227" s="11"/>
    </row>
    <row r="228" spans="2:10" ht="12.75">
      <c r="B228" s="23"/>
      <c r="H228" s="11"/>
      <c r="I228" s="11"/>
      <c r="J228" s="11"/>
    </row>
    <row r="229" spans="2:10" ht="12.75">
      <c r="B229" s="23"/>
      <c r="H229" s="11"/>
      <c r="I229" s="11"/>
      <c r="J229" s="11"/>
    </row>
    <row r="230" spans="2:10" ht="12.75">
      <c r="B230" s="23"/>
      <c r="H230" s="11"/>
      <c r="I230" s="11"/>
      <c r="J230" s="11"/>
    </row>
    <row r="231" spans="2:10" ht="12.75">
      <c r="B231" s="23"/>
      <c r="H231" s="11"/>
      <c r="I231" s="11"/>
      <c r="J231" s="11"/>
    </row>
    <row r="232" spans="2:10" ht="12.75">
      <c r="B232" s="23"/>
      <c r="H232" s="11"/>
      <c r="I232" s="11"/>
      <c r="J232" s="11"/>
    </row>
    <row r="233" spans="2:10" ht="12.75">
      <c r="B233" s="23"/>
      <c r="H233" s="11"/>
      <c r="I233" s="11"/>
      <c r="J233" s="11"/>
    </row>
    <row r="234" spans="2:10" ht="12.75">
      <c r="B234" s="23"/>
      <c r="H234" s="11"/>
      <c r="I234" s="11"/>
      <c r="J234" s="11"/>
    </row>
    <row r="235" spans="2:10" ht="12.75">
      <c r="B235" s="23"/>
      <c r="H235" s="11"/>
      <c r="I235" s="11"/>
      <c r="J235" s="11"/>
    </row>
    <row r="236" spans="2:10" ht="12.75">
      <c r="B236" s="23"/>
      <c r="H236" s="11"/>
      <c r="I236" s="11"/>
      <c r="J236" s="11"/>
    </row>
    <row r="237" spans="2:10" ht="12.75">
      <c r="B237" s="23"/>
      <c r="H237" s="11"/>
      <c r="I237" s="11"/>
      <c r="J237" s="11"/>
    </row>
    <row r="238" spans="2:10" ht="12.75">
      <c r="B238" s="23"/>
      <c r="H238" s="11"/>
      <c r="I238" s="11"/>
      <c r="J238" s="11"/>
    </row>
    <row r="239" spans="2:10" ht="12.75">
      <c r="B239" s="23"/>
      <c r="H239" s="11"/>
      <c r="I239" s="11"/>
      <c r="J239" s="11"/>
    </row>
    <row r="240" spans="2:10" ht="12.75">
      <c r="B240" s="23"/>
      <c r="H240" s="11"/>
      <c r="I240" s="11"/>
      <c r="J240" s="11"/>
    </row>
    <row r="241" spans="2:10" ht="12.75">
      <c r="B241" s="23"/>
      <c r="H241" s="11"/>
      <c r="I241" s="11"/>
      <c r="J241" s="11"/>
    </row>
    <row r="242" spans="2:10" ht="12.75">
      <c r="B242" s="23"/>
      <c r="H242" s="11"/>
      <c r="I242" s="11"/>
      <c r="J242" s="11"/>
    </row>
    <row r="243" spans="2:10" ht="12.75">
      <c r="B243" s="23"/>
      <c r="H243" s="11"/>
      <c r="I243" s="11"/>
      <c r="J243" s="11"/>
    </row>
    <row r="244" spans="2:10" ht="12.75">
      <c r="B244" s="23"/>
      <c r="H244" s="11"/>
      <c r="I244" s="11"/>
      <c r="J244" s="11"/>
    </row>
    <row r="245" spans="2:10" ht="12.75">
      <c r="B245" s="23"/>
      <c r="H245" s="11"/>
      <c r="I245" s="11"/>
      <c r="J245" s="11"/>
    </row>
    <row r="246" spans="2:10" ht="12.75">
      <c r="B246" s="23"/>
      <c r="H246" s="11"/>
      <c r="I246" s="11"/>
      <c r="J246" s="11"/>
    </row>
    <row r="247" spans="2:10" ht="12.75">
      <c r="B247" s="23"/>
      <c r="H247" s="11"/>
      <c r="I247" s="11"/>
      <c r="J247" s="11"/>
    </row>
    <row r="248" spans="2:10" ht="12.75">
      <c r="B248" s="23"/>
      <c r="H248" s="11"/>
      <c r="I248" s="11"/>
      <c r="J248" s="11"/>
    </row>
    <row r="249" spans="2:10" ht="12.75">
      <c r="B249" s="23"/>
      <c r="H249" s="11"/>
      <c r="I249" s="11"/>
      <c r="J249" s="11"/>
    </row>
    <row r="250" spans="2:10" ht="12.75">
      <c r="B250" s="23"/>
      <c r="H250" s="11"/>
      <c r="I250" s="11"/>
      <c r="J250" s="11"/>
    </row>
    <row r="251" spans="2:10" ht="12.75">
      <c r="B251" s="23"/>
      <c r="H251" s="11"/>
      <c r="I251" s="11"/>
      <c r="J251" s="11"/>
    </row>
    <row r="252" spans="2:10" ht="12.75">
      <c r="B252" s="23"/>
      <c r="H252" s="11"/>
      <c r="I252" s="11"/>
      <c r="J252" s="11"/>
    </row>
    <row r="253" spans="2:10" ht="12.75">
      <c r="B253" s="23"/>
      <c r="H253" s="11"/>
      <c r="I253" s="11"/>
      <c r="J253" s="11"/>
    </row>
    <row r="254" spans="2:10" ht="12.75">
      <c r="B254" s="23"/>
      <c r="H254" s="11"/>
      <c r="I254" s="11"/>
      <c r="J254" s="11"/>
    </row>
    <row r="255" spans="2:10" ht="12.75">
      <c r="B255" s="23"/>
      <c r="H255" s="11"/>
      <c r="I255" s="11"/>
      <c r="J255" s="11"/>
    </row>
    <row r="256" spans="2:10" ht="12.75">
      <c r="B256" s="23"/>
      <c r="H256" s="11"/>
      <c r="I256" s="11"/>
      <c r="J256" s="11"/>
    </row>
    <row r="257" spans="2:10" ht="12.75">
      <c r="B257" s="23"/>
      <c r="H257" s="11"/>
      <c r="I257" s="11"/>
      <c r="J257" s="11"/>
    </row>
    <row r="258" spans="2:10" ht="12.75">
      <c r="B258" s="23"/>
      <c r="H258" s="11"/>
      <c r="I258" s="24"/>
    </row>
    <row r="259" spans="2:10" ht="12.75">
      <c r="B259" s="23"/>
      <c r="H259" s="11"/>
      <c r="I259" s="24"/>
    </row>
    <row r="260" spans="2:10" ht="12.75">
      <c r="B260" s="23"/>
      <c r="H260" s="11"/>
      <c r="I260" s="24"/>
    </row>
    <row r="261" spans="2:10" ht="12.75">
      <c r="B261" s="23"/>
      <c r="H261" s="11"/>
      <c r="I261" s="24"/>
    </row>
    <row r="262" spans="2:10" ht="12.75">
      <c r="B262" s="23"/>
      <c r="H262" s="11"/>
      <c r="I262" s="24"/>
    </row>
    <row r="263" spans="2:10" ht="12.75">
      <c r="B263" s="23"/>
      <c r="H263" s="11"/>
      <c r="I263" s="24"/>
    </row>
    <row r="264" spans="2:10" ht="12.75">
      <c r="B264" s="23"/>
      <c r="H264" s="11"/>
      <c r="I264" s="24"/>
    </row>
    <row r="265" spans="2:10" ht="12.75">
      <c r="B265" s="23"/>
      <c r="H265" s="11"/>
      <c r="I265" s="24"/>
    </row>
    <row r="266" spans="2:10" ht="12.75">
      <c r="B266" s="23"/>
      <c r="H266" s="11"/>
      <c r="I266" s="24"/>
    </row>
    <row r="267" spans="2:10" ht="12.75">
      <c r="B267" s="23"/>
      <c r="H267" s="11"/>
      <c r="I267" s="24"/>
    </row>
    <row r="268" spans="2:10" ht="12.75">
      <c r="B268" s="23"/>
      <c r="H268" s="11"/>
      <c r="I268" s="24"/>
    </row>
    <row r="269" spans="2:10" ht="12.75">
      <c r="B269" s="23"/>
      <c r="H269" s="11"/>
      <c r="I269" s="24"/>
    </row>
    <row r="270" spans="2:10" ht="12.75">
      <c r="B270" s="23"/>
      <c r="H270" s="11"/>
      <c r="I270" s="24"/>
    </row>
    <row r="271" spans="2:10" ht="12.75">
      <c r="B271" s="23"/>
      <c r="H271" s="11"/>
      <c r="I271" s="24"/>
    </row>
    <row r="272" spans="2:10" ht="12.75">
      <c r="B272" s="23"/>
      <c r="H272" s="11"/>
      <c r="I272" s="24"/>
    </row>
    <row r="273" spans="2:9" ht="12.75">
      <c r="B273" s="23"/>
      <c r="H273" s="11"/>
      <c r="I273" s="24"/>
    </row>
    <row r="274" spans="2:9" ht="12.75">
      <c r="B274" s="23"/>
      <c r="H274" s="11"/>
      <c r="I274" s="24"/>
    </row>
    <row r="275" spans="2:9" ht="12.75">
      <c r="B275" s="23"/>
      <c r="H275" s="11"/>
      <c r="I275" s="24"/>
    </row>
    <row r="276" spans="2:9" ht="12.75">
      <c r="B276" s="23"/>
      <c r="H276" s="11"/>
      <c r="I276" s="24"/>
    </row>
    <row r="277" spans="2:9" ht="12.75">
      <c r="B277" s="23"/>
      <c r="H277" s="11"/>
      <c r="I277" s="24"/>
    </row>
    <row r="278" spans="2:9" ht="12.75">
      <c r="B278" s="23"/>
      <c r="H278" s="11"/>
      <c r="I278" s="24"/>
    </row>
    <row r="279" spans="2:9" ht="12.75">
      <c r="B279" s="23"/>
      <c r="H279" s="11"/>
      <c r="I279" s="24"/>
    </row>
    <row r="280" spans="2:9" ht="12.75">
      <c r="B280" s="23"/>
      <c r="H280" s="11"/>
      <c r="I280" s="24"/>
    </row>
    <row r="281" spans="2:9" ht="12.75">
      <c r="B281" s="23"/>
      <c r="H281" s="11"/>
      <c r="I281" s="24"/>
    </row>
    <row r="282" spans="2:9" ht="12.75">
      <c r="B282" s="23"/>
      <c r="H282" s="11"/>
      <c r="I282" s="24"/>
    </row>
    <row r="283" spans="2:9" ht="12.75">
      <c r="B283" s="23"/>
      <c r="H283" s="11"/>
      <c r="I283" s="24"/>
    </row>
    <row r="284" spans="2:9" ht="12.75">
      <c r="B284" s="23"/>
      <c r="H284" s="11"/>
      <c r="I284" s="24"/>
    </row>
    <row r="285" spans="2:9" ht="12.75">
      <c r="B285" s="23"/>
      <c r="H285" s="11"/>
      <c r="I285" s="24"/>
    </row>
    <row r="286" spans="2:9" ht="12.75">
      <c r="B286" s="23"/>
      <c r="H286" s="11"/>
      <c r="I286" s="24"/>
    </row>
    <row r="287" spans="2:9" ht="12.75">
      <c r="B287" s="23"/>
      <c r="H287" s="11"/>
      <c r="I287" s="24"/>
    </row>
    <row r="288" spans="2:9" ht="12.75">
      <c r="B288" s="23"/>
      <c r="H288" s="11"/>
      <c r="I288" s="24"/>
    </row>
    <row r="289" spans="2:9" ht="12.75">
      <c r="B289" s="23"/>
      <c r="H289" s="11"/>
      <c r="I289" s="24"/>
    </row>
    <row r="290" spans="2:9" ht="12.75">
      <c r="B290" s="23"/>
      <c r="H290" s="11"/>
      <c r="I290" s="24"/>
    </row>
    <row r="291" spans="2:9" ht="12.75">
      <c r="B291" s="23"/>
      <c r="H291" s="11"/>
      <c r="I291" s="24"/>
    </row>
    <row r="292" spans="2:9" ht="12.75">
      <c r="B292" s="23"/>
      <c r="H292" s="11"/>
      <c r="I292" s="24"/>
    </row>
    <row r="293" spans="2:9" ht="12.75">
      <c r="B293" s="23"/>
      <c r="H293" s="11"/>
      <c r="I293" s="24"/>
    </row>
    <row r="294" spans="2:9" ht="12.75">
      <c r="B294" s="23"/>
      <c r="H294" s="11"/>
      <c r="I294" s="24"/>
    </row>
    <row r="295" spans="2:9" ht="12.75">
      <c r="B295" s="23"/>
      <c r="H295" s="11"/>
      <c r="I295" s="24"/>
    </row>
    <row r="296" spans="2:9" ht="12.75">
      <c r="B296" s="23"/>
      <c r="H296" s="11"/>
      <c r="I296" s="24"/>
    </row>
    <row r="297" spans="2:9" ht="12.75">
      <c r="B297" s="23"/>
      <c r="H297" s="11"/>
      <c r="I297" s="24"/>
    </row>
    <row r="298" spans="2:9" ht="12.75">
      <c r="B298" s="23"/>
      <c r="H298" s="11"/>
      <c r="I298" s="24"/>
    </row>
    <row r="299" spans="2:9" ht="12.75">
      <c r="B299" s="23"/>
      <c r="H299" s="11"/>
      <c r="I299" s="24"/>
    </row>
    <row r="300" spans="2:9" ht="12.75">
      <c r="B300" s="23"/>
      <c r="H300" s="11"/>
      <c r="I300" s="24"/>
    </row>
    <row r="301" spans="2:9" ht="12.75">
      <c r="B301" s="23"/>
      <c r="H301" s="11"/>
      <c r="I301" s="24"/>
    </row>
    <row r="302" spans="2:9" ht="12.75">
      <c r="B302" s="23"/>
      <c r="H302" s="11"/>
      <c r="I302" s="24"/>
    </row>
    <row r="303" spans="2:9" ht="12.75">
      <c r="B303" s="23"/>
      <c r="H303" s="11"/>
      <c r="I303" s="24"/>
    </row>
    <row r="304" spans="2:9" ht="12.75">
      <c r="B304" s="23"/>
      <c r="H304" s="11"/>
      <c r="I304" s="24"/>
    </row>
    <row r="305" spans="1:19" ht="12.75">
      <c r="B305" s="23"/>
      <c r="H305" s="11"/>
      <c r="I305" s="24"/>
    </row>
    <row r="306" spans="1:19" ht="12.75">
      <c r="B306" s="23"/>
      <c r="H306" s="11"/>
      <c r="I306" s="24"/>
    </row>
    <row r="307" spans="1:19" ht="12.75">
      <c r="B307" s="23"/>
      <c r="H307" s="11"/>
      <c r="I307" s="24"/>
    </row>
    <row r="308" spans="1:19" ht="12.75">
      <c r="B308" s="23"/>
      <c r="H308" s="11"/>
      <c r="I308" s="24"/>
    </row>
    <row r="309" spans="1:19" ht="12.75">
      <c r="B309" s="23"/>
      <c r="H309" s="11"/>
      <c r="I309" s="24"/>
    </row>
    <row r="310" spans="1:19" ht="12.75">
      <c r="B310" s="23"/>
      <c r="H310" s="11"/>
      <c r="I310" s="24"/>
    </row>
    <row r="311" spans="1:19" ht="12.75">
      <c r="B311" s="23"/>
      <c r="H311" s="11"/>
      <c r="I311" s="24"/>
    </row>
    <row r="312" spans="1:19" ht="12.75">
      <c r="A312" s="25"/>
      <c r="B312" s="26"/>
      <c r="C312" s="25"/>
      <c r="D312" s="25"/>
      <c r="E312" s="25"/>
      <c r="F312" s="25"/>
      <c r="G312" s="25"/>
      <c r="H312" s="25"/>
      <c r="I312" s="25"/>
      <c r="J312" s="25"/>
      <c r="K312" s="11"/>
      <c r="L312" s="11"/>
      <c r="M312" s="11"/>
      <c r="N312" s="11"/>
      <c r="O312" s="11"/>
      <c r="P312" s="11"/>
      <c r="Q312" s="11"/>
      <c r="R312" s="11"/>
      <c r="S312" s="11"/>
    </row>
    <row r="313" spans="1:19" ht="12.75">
      <c r="B313" s="23"/>
      <c r="H313" s="11"/>
      <c r="I313" s="24"/>
    </row>
    <row r="314" spans="1:19" ht="12.75">
      <c r="B314" s="23"/>
      <c r="H314" s="11"/>
      <c r="I314" s="24"/>
    </row>
    <row r="315" spans="1:19" ht="12.75">
      <c r="B315" s="23"/>
      <c r="H315" s="11"/>
      <c r="I315" s="24"/>
    </row>
    <row r="316" spans="1:19" ht="12.75">
      <c r="B316" s="23"/>
      <c r="H316" s="11"/>
      <c r="I316" s="24"/>
    </row>
    <row r="317" spans="1:19" ht="12.75">
      <c r="B317" s="23"/>
      <c r="H317" s="11"/>
      <c r="I317" s="24"/>
    </row>
    <row r="318" spans="1:19" ht="12.75">
      <c r="B318" s="23"/>
      <c r="H318" s="11"/>
      <c r="I318" s="24"/>
    </row>
    <row r="319" spans="1:19" ht="12.75">
      <c r="B319" s="23"/>
      <c r="H319" s="11"/>
      <c r="I319" s="24"/>
    </row>
    <row r="320" spans="1:19" ht="12.75">
      <c r="B320" s="23"/>
      <c r="H320" s="11"/>
      <c r="I320" s="24"/>
    </row>
    <row r="321" spans="2:9" ht="12.75">
      <c r="B321" s="23"/>
      <c r="H321" s="11"/>
      <c r="I321" s="24"/>
    </row>
    <row r="322" spans="2:9" ht="12.75">
      <c r="B322" s="23"/>
      <c r="H322" s="11"/>
      <c r="I322" s="24"/>
    </row>
    <row r="323" spans="2:9" ht="12.75">
      <c r="B323" s="23"/>
      <c r="H323" s="11"/>
      <c r="I323" s="24"/>
    </row>
    <row r="324" spans="2:9" ht="12.75">
      <c r="B324" s="23"/>
      <c r="H324" s="11"/>
      <c r="I324" s="24"/>
    </row>
    <row r="325" spans="2:9" ht="12.75">
      <c r="B325" s="23"/>
      <c r="H325" s="11"/>
      <c r="I325" s="24"/>
    </row>
    <row r="326" spans="2:9" ht="12.75">
      <c r="B326" s="23"/>
      <c r="H326" s="11"/>
      <c r="I326" s="24"/>
    </row>
    <row r="327" spans="2:9" ht="12.75">
      <c r="B327" s="23"/>
      <c r="H327" s="11"/>
      <c r="I327" s="24"/>
    </row>
    <row r="328" spans="2:9" ht="12.75">
      <c r="B328" s="23"/>
      <c r="H328" s="11"/>
      <c r="I328" s="24"/>
    </row>
    <row r="329" spans="2:9" ht="12.75">
      <c r="B329" s="23"/>
      <c r="H329" s="11"/>
      <c r="I329" s="24"/>
    </row>
    <row r="330" spans="2:9" ht="12.75">
      <c r="B330" s="23"/>
      <c r="H330" s="11"/>
      <c r="I330" s="24"/>
    </row>
    <row r="331" spans="2:9" ht="12.75">
      <c r="B331" s="23"/>
      <c r="H331" s="11"/>
      <c r="I331" s="24"/>
    </row>
    <row r="332" spans="2:9" ht="12.75">
      <c r="B332" s="23"/>
      <c r="H332" s="11"/>
      <c r="I332" s="24"/>
    </row>
    <row r="333" spans="2:9" ht="12.75">
      <c r="B333" s="23"/>
      <c r="H333" s="11"/>
      <c r="I333" s="24"/>
    </row>
    <row r="334" spans="2:9" ht="12.75">
      <c r="B334" s="23"/>
      <c r="H334" s="11"/>
      <c r="I334" s="24"/>
    </row>
    <row r="335" spans="2:9" ht="12.75">
      <c r="B335" s="23"/>
      <c r="H335" s="11"/>
      <c r="I335" s="24"/>
    </row>
    <row r="336" spans="2:9" ht="12.75">
      <c r="B336" s="23"/>
      <c r="H336" s="11"/>
      <c r="I336" s="24"/>
    </row>
    <row r="337" spans="2:9" ht="12.75">
      <c r="B337" s="23"/>
      <c r="H337" s="11"/>
      <c r="I337" s="24"/>
    </row>
    <row r="338" spans="2:9" ht="12.75">
      <c r="B338" s="23"/>
      <c r="H338" s="11"/>
      <c r="I338" s="24"/>
    </row>
    <row r="339" spans="2:9" ht="12.75">
      <c r="B339" s="23"/>
      <c r="H339" s="11"/>
      <c r="I339" s="24"/>
    </row>
    <row r="340" spans="2:9" ht="12.75">
      <c r="B340" s="23"/>
      <c r="H340" s="11"/>
      <c r="I340" s="24"/>
    </row>
    <row r="341" spans="2:9" ht="12.75">
      <c r="B341" s="23"/>
      <c r="H341" s="11"/>
      <c r="I341" s="24"/>
    </row>
    <row r="342" spans="2:9" ht="12.75">
      <c r="B342" s="23"/>
      <c r="H342" s="11"/>
      <c r="I342" s="24"/>
    </row>
    <row r="343" spans="2:9" ht="12.75">
      <c r="B343" s="23"/>
      <c r="H343" s="11"/>
      <c r="I343" s="24"/>
    </row>
    <row r="344" spans="2:9" ht="12.75">
      <c r="B344" s="23"/>
      <c r="H344" s="11"/>
      <c r="I344" s="24"/>
    </row>
    <row r="345" spans="2:9" ht="12.75">
      <c r="B345" s="23"/>
      <c r="H345" s="11"/>
      <c r="I345" s="24"/>
    </row>
    <row r="346" spans="2:9" ht="12.75">
      <c r="B346" s="23"/>
      <c r="H346" s="11"/>
      <c r="I346" s="24"/>
    </row>
    <row r="347" spans="2:9" ht="12.75">
      <c r="B347" s="23"/>
      <c r="H347" s="11"/>
      <c r="I347" s="24"/>
    </row>
    <row r="348" spans="2:9" ht="12.75">
      <c r="B348" s="23"/>
      <c r="H348" s="11"/>
      <c r="I348" s="24"/>
    </row>
    <row r="349" spans="2:9" ht="12.75">
      <c r="B349" s="23"/>
      <c r="H349" s="11"/>
      <c r="I349" s="24"/>
    </row>
    <row r="350" spans="2:9" ht="12.75">
      <c r="B350" s="23"/>
      <c r="H350" s="11"/>
      <c r="I350" s="24"/>
    </row>
    <row r="351" spans="2:9" ht="12.75">
      <c r="B351" s="23"/>
      <c r="H351" s="11"/>
      <c r="I351" s="24"/>
    </row>
    <row r="352" spans="2:9" ht="12.75">
      <c r="B352" s="23"/>
      <c r="H352" s="11"/>
      <c r="I352" s="24"/>
    </row>
    <row r="353" spans="2:9" ht="12.75">
      <c r="B353" s="23"/>
      <c r="H353" s="11"/>
      <c r="I353" s="24"/>
    </row>
    <row r="354" spans="2:9" ht="12.75">
      <c r="B354" s="23"/>
      <c r="H354" s="11"/>
      <c r="I354" s="24"/>
    </row>
    <row r="355" spans="2:9" ht="12.75">
      <c r="B355" s="23"/>
      <c r="H355" s="11"/>
      <c r="I355" s="24"/>
    </row>
    <row r="356" spans="2:9" ht="12.75">
      <c r="B356" s="23"/>
      <c r="H356" s="11"/>
      <c r="I356" s="24"/>
    </row>
    <row r="357" spans="2:9" ht="12.75">
      <c r="B357" s="23"/>
      <c r="H357" s="11"/>
      <c r="I357" s="24"/>
    </row>
    <row r="358" spans="2:9" ht="12.75">
      <c r="B358" s="23"/>
      <c r="H358" s="11"/>
      <c r="I358" s="24"/>
    </row>
    <row r="359" spans="2:9" ht="12.75">
      <c r="B359" s="23"/>
      <c r="H359" s="11"/>
      <c r="I359" s="24"/>
    </row>
    <row r="360" spans="2:9" ht="12.75">
      <c r="B360" s="23"/>
      <c r="H360" s="11"/>
      <c r="I360" s="24"/>
    </row>
    <row r="361" spans="2:9" ht="12.75">
      <c r="B361" s="23"/>
      <c r="H361" s="11"/>
      <c r="I361" s="24"/>
    </row>
    <row r="362" spans="2:9" ht="12.75">
      <c r="B362" s="23"/>
      <c r="H362" s="11"/>
      <c r="I362" s="24"/>
    </row>
    <row r="363" spans="2:9" ht="12.75">
      <c r="B363" s="23"/>
      <c r="H363" s="11"/>
      <c r="I363" s="24"/>
    </row>
    <row r="364" spans="2:9" ht="12.75">
      <c r="B364" s="23"/>
      <c r="H364" s="11"/>
      <c r="I364" s="24"/>
    </row>
    <row r="365" spans="2:9" ht="12.75">
      <c r="B365" s="23"/>
      <c r="H365" s="11"/>
      <c r="I365" s="24"/>
    </row>
    <row r="366" spans="2:9" ht="12.75">
      <c r="B366" s="23"/>
      <c r="H366" s="11"/>
      <c r="I366" s="24"/>
    </row>
    <row r="367" spans="2:9" ht="12.75">
      <c r="B367" s="23"/>
      <c r="H367" s="11"/>
      <c r="I367" s="24"/>
    </row>
    <row r="368" spans="2:9" ht="12.75">
      <c r="B368" s="23"/>
      <c r="H368" s="11"/>
      <c r="I368" s="24"/>
    </row>
    <row r="369" spans="2:9" ht="12.75">
      <c r="B369" s="23"/>
      <c r="H369" s="11"/>
      <c r="I369" s="24"/>
    </row>
    <row r="370" spans="2:9" ht="12.75">
      <c r="B370" s="23"/>
      <c r="H370" s="11"/>
      <c r="I370" s="24"/>
    </row>
    <row r="371" spans="2:9" ht="12.75">
      <c r="B371" s="23"/>
      <c r="H371" s="11"/>
      <c r="I371" s="24"/>
    </row>
    <row r="372" spans="2:9" ht="12.75">
      <c r="B372" s="23"/>
      <c r="H372" s="11"/>
      <c r="I372" s="24"/>
    </row>
    <row r="373" spans="2:9" ht="12.75">
      <c r="B373" s="23"/>
      <c r="H373" s="11"/>
      <c r="I373" s="24"/>
    </row>
    <row r="374" spans="2:9" ht="12.75">
      <c r="B374" s="23"/>
      <c r="H374" s="11"/>
      <c r="I374" s="24"/>
    </row>
    <row r="375" spans="2:9" ht="12.75">
      <c r="B375" s="23"/>
      <c r="H375" s="11"/>
      <c r="I375" s="24"/>
    </row>
    <row r="376" spans="2:9" ht="12.75">
      <c r="B376" s="23"/>
      <c r="H376" s="11"/>
      <c r="I376" s="24"/>
    </row>
    <row r="377" spans="2:9" ht="12.75">
      <c r="B377" s="23"/>
      <c r="H377" s="11"/>
      <c r="I377" s="24"/>
    </row>
    <row r="378" spans="2:9" ht="12.75">
      <c r="B378" s="23"/>
      <c r="H378" s="11"/>
      <c r="I378" s="24"/>
    </row>
    <row r="379" spans="2:9" ht="12.75">
      <c r="B379" s="23"/>
      <c r="H379" s="11"/>
      <c r="I379" s="24"/>
    </row>
    <row r="380" spans="2:9" ht="12.75">
      <c r="B380" s="23"/>
      <c r="H380" s="11"/>
      <c r="I380" s="24"/>
    </row>
    <row r="381" spans="2:9" ht="12.75">
      <c r="B381" s="23"/>
      <c r="H381" s="11"/>
      <c r="I381" s="24"/>
    </row>
    <row r="382" spans="2:9" ht="12.75">
      <c r="B382" s="23"/>
      <c r="H382" s="11"/>
      <c r="I382" s="24"/>
    </row>
    <row r="383" spans="2:9" ht="12.75">
      <c r="B383" s="23"/>
      <c r="H383" s="11"/>
      <c r="I383" s="24"/>
    </row>
    <row r="384" spans="2:9" ht="12.75">
      <c r="B384" s="23"/>
      <c r="H384" s="11"/>
      <c r="I384" s="24"/>
    </row>
    <row r="385" spans="2:9" ht="12.75">
      <c r="B385" s="23"/>
      <c r="H385" s="11"/>
      <c r="I385" s="24"/>
    </row>
    <row r="386" spans="2:9" ht="12.75">
      <c r="B386" s="23"/>
      <c r="H386" s="11"/>
      <c r="I386" s="24"/>
    </row>
    <row r="387" spans="2:9" ht="12.75">
      <c r="B387" s="23"/>
      <c r="H387" s="11"/>
      <c r="I387" s="24"/>
    </row>
    <row r="388" spans="2:9" ht="12.75">
      <c r="B388" s="23"/>
      <c r="H388" s="11"/>
      <c r="I388" s="24"/>
    </row>
    <row r="389" spans="2:9" ht="12.75">
      <c r="B389" s="23"/>
      <c r="H389" s="11"/>
      <c r="I389" s="24"/>
    </row>
    <row r="390" spans="2:9" ht="12.75">
      <c r="B390" s="23"/>
      <c r="H390" s="11"/>
      <c r="I390" s="24"/>
    </row>
    <row r="391" spans="2:9" ht="12.75">
      <c r="B391" s="23"/>
      <c r="H391" s="11"/>
      <c r="I391" s="24"/>
    </row>
    <row r="392" spans="2:9" ht="12.75">
      <c r="B392" s="23"/>
      <c r="H392" s="11"/>
      <c r="I392" s="24"/>
    </row>
    <row r="393" spans="2:9" ht="12.75">
      <c r="B393" s="23"/>
      <c r="H393" s="11"/>
      <c r="I393" s="24"/>
    </row>
    <row r="394" spans="2:9" ht="12.75">
      <c r="B394" s="23"/>
      <c r="H394" s="11"/>
      <c r="I394" s="24"/>
    </row>
    <row r="395" spans="2:9" ht="12.75">
      <c r="B395" s="23"/>
      <c r="H395" s="11"/>
      <c r="I395" s="24"/>
    </row>
    <row r="396" spans="2:9" ht="12.75">
      <c r="B396" s="23"/>
      <c r="H396" s="11"/>
      <c r="I396" s="24"/>
    </row>
    <row r="397" spans="2:9" ht="12.75">
      <c r="B397" s="23"/>
      <c r="H397" s="11"/>
      <c r="I397" s="24"/>
    </row>
    <row r="398" spans="2:9" ht="12.75">
      <c r="B398" s="23"/>
      <c r="H398" s="11"/>
      <c r="I398" s="24"/>
    </row>
    <row r="399" spans="2:9" ht="12.75">
      <c r="B399" s="23"/>
      <c r="H399" s="11"/>
      <c r="I399" s="24"/>
    </row>
    <row r="400" spans="2:9" ht="12.75">
      <c r="B400" s="23"/>
      <c r="H400" s="11"/>
      <c r="I400" s="24"/>
    </row>
    <row r="401" spans="2:9" ht="12.75">
      <c r="B401" s="23"/>
      <c r="H401" s="11"/>
      <c r="I401" s="24"/>
    </row>
    <row r="402" spans="2:9" ht="12.75">
      <c r="B402" s="23"/>
      <c r="H402" s="11"/>
      <c r="I402" s="24"/>
    </row>
    <row r="403" spans="2:9" ht="12.75">
      <c r="B403" s="23"/>
      <c r="H403" s="11"/>
      <c r="I403" s="24"/>
    </row>
    <row r="404" spans="2:9" ht="12.75">
      <c r="B404" s="23"/>
      <c r="H404" s="11"/>
      <c r="I404" s="24"/>
    </row>
    <row r="405" spans="2:9" ht="12.75">
      <c r="B405" s="23"/>
      <c r="H405" s="11"/>
      <c r="I405" s="24"/>
    </row>
    <row r="406" spans="2:9" ht="12.75">
      <c r="B406" s="23"/>
      <c r="H406" s="11"/>
      <c r="I406" s="24"/>
    </row>
    <row r="407" spans="2:9" ht="12.75">
      <c r="B407" s="23"/>
      <c r="H407" s="11"/>
      <c r="I407" s="24"/>
    </row>
    <row r="408" spans="2:9" ht="12.75">
      <c r="B408" s="23"/>
      <c r="H408" s="11"/>
      <c r="I408" s="24"/>
    </row>
    <row r="409" spans="2:9" ht="12.75">
      <c r="B409" s="23"/>
      <c r="H409" s="11"/>
      <c r="I409" s="24"/>
    </row>
    <row r="410" spans="2:9" ht="12.75">
      <c r="B410" s="23"/>
      <c r="H410" s="11"/>
      <c r="I410" s="24"/>
    </row>
    <row r="411" spans="2:9" ht="12.75">
      <c r="B411" s="23"/>
      <c r="H411" s="11"/>
      <c r="I411" s="24"/>
    </row>
    <row r="412" spans="2:9" ht="12.75">
      <c r="B412" s="23"/>
      <c r="H412" s="11"/>
      <c r="I412" s="24"/>
    </row>
    <row r="413" spans="2:9" ht="12.75">
      <c r="B413" s="23"/>
      <c r="H413" s="11"/>
      <c r="I413" s="24"/>
    </row>
    <row r="414" spans="2:9" ht="12.75">
      <c r="B414" s="23"/>
      <c r="H414" s="11"/>
      <c r="I414" s="24"/>
    </row>
    <row r="415" spans="2:9" ht="12.75">
      <c r="B415" s="23"/>
      <c r="H415" s="11"/>
      <c r="I415" s="24"/>
    </row>
    <row r="416" spans="2:9" ht="12.75">
      <c r="B416" s="23"/>
      <c r="H416" s="11"/>
      <c r="I416" s="24"/>
    </row>
    <row r="417" spans="2:9" ht="12.75">
      <c r="B417" s="23"/>
      <c r="H417" s="11"/>
      <c r="I417" s="24"/>
    </row>
    <row r="418" spans="2:9" ht="12.75">
      <c r="B418" s="23"/>
      <c r="H418" s="11"/>
      <c r="I418" s="24"/>
    </row>
    <row r="419" spans="2:9" ht="12.75">
      <c r="B419" s="23"/>
      <c r="H419" s="11"/>
      <c r="I419" s="24"/>
    </row>
    <row r="420" spans="2:9" ht="12.75">
      <c r="B420" s="23"/>
      <c r="H420" s="11"/>
      <c r="I420" s="24"/>
    </row>
    <row r="421" spans="2:9" ht="12.75">
      <c r="B421" s="23"/>
      <c r="H421" s="11"/>
      <c r="I421" s="24"/>
    </row>
    <row r="422" spans="2:9" ht="12.75">
      <c r="B422" s="23"/>
      <c r="H422" s="11"/>
      <c r="I422" s="24"/>
    </row>
    <row r="423" spans="2:9" ht="12.75">
      <c r="B423" s="23"/>
      <c r="H423" s="11"/>
      <c r="I423" s="24"/>
    </row>
    <row r="424" spans="2:9" ht="12.75">
      <c r="B424" s="23"/>
      <c r="H424" s="11"/>
      <c r="I424" s="24"/>
    </row>
    <row r="425" spans="2:9" ht="12.75">
      <c r="B425" s="23"/>
      <c r="H425" s="11"/>
      <c r="I425" s="24"/>
    </row>
    <row r="426" spans="2:9" ht="12.75">
      <c r="B426" s="23"/>
      <c r="H426" s="11"/>
      <c r="I426" s="24"/>
    </row>
    <row r="427" spans="2:9" ht="12.75">
      <c r="B427" s="23"/>
      <c r="H427" s="11"/>
      <c r="I427" s="24"/>
    </row>
    <row r="428" spans="2:9" ht="12.75">
      <c r="B428" s="23"/>
      <c r="H428" s="11"/>
      <c r="I428" s="24"/>
    </row>
    <row r="429" spans="2:9" ht="12.75">
      <c r="B429" s="23"/>
      <c r="H429" s="11"/>
      <c r="I429" s="24"/>
    </row>
    <row r="430" spans="2:9" ht="12.75">
      <c r="B430" s="23"/>
      <c r="H430" s="11"/>
      <c r="I430" s="24"/>
    </row>
    <row r="431" spans="2:9" ht="12.75">
      <c r="B431" s="23"/>
      <c r="H431" s="11"/>
      <c r="I431" s="24"/>
    </row>
    <row r="432" spans="2:9" ht="12.75">
      <c r="B432" s="23"/>
      <c r="H432" s="11"/>
      <c r="I432" s="24"/>
    </row>
    <row r="433" spans="2:9" ht="12.75">
      <c r="B433" s="23"/>
      <c r="H433" s="11"/>
      <c r="I433" s="24"/>
    </row>
    <row r="434" spans="2:9" ht="12.75">
      <c r="B434" s="23"/>
      <c r="H434" s="11"/>
      <c r="I434" s="24"/>
    </row>
    <row r="435" spans="2:9" ht="12.75">
      <c r="B435" s="23"/>
      <c r="H435" s="11"/>
      <c r="I435" s="24"/>
    </row>
    <row r="436" spans="2:9" ht="12.75">
      <c r="B436" s="23"/>
      <c r="H436" s="11"/>
      <c r="I436" s="24"/>
    </row>
    <row r="437" spans="2:9" ht="12.75">
      <c r="B437" s="23"/>
      <c r="H437" s="11"/>
      <c r="I437" s="24"/>
    </row>
    <row r="438" spans="2:9" ht="12.75">
      <c r="B438" s="23"/>
      <c r="H438" s="11"/>
      <c r="I438" s="24"/>
    </row>
    <row r="439" spans="2:9" ht="12.75">
      <c r="B439" s="23"/>
      <c r="H439" s="11"/>
      <c r="I439" s="24"/>
    </row>
    <row r="440" spans="2:9" ht="12.75">
      <c r="B440" s="23"/>
      <c r="H440" s="11"/>
      <c r="I440" s="24"/>
    </row>
    <row r="441" spans="2:9" ht="12.75">
      <c r="B441" s="23"/>
      <c r="H441" s="11"/>
      <c r="I441" s="24"/>
    </row>
    <row r="442" spans="2:9" ht="12.75">
      <c r="B442" s="23"/>
      <c r="H442" s="11"/>
      <c r="I442" s="24"/>
    </row>
    <row r="443" spans="2:9" ht="12.75">
      <c r="B443" s="23"/>
      <c r="H443" s="11"/>
      <c r="I443" s="24"/>
    </row>
    <row r="444" spans="2:9" ht="12.75">
      <c r="B444" s="23"/>
      <c r="H444" s="11"/>
      <c r="I444" s="24"/>
    </row>
    <row r="445" spans="2:9" ht="12.75">
      <c r="B445" s="23"/>
      <c r="H445" s="11"/>
      <c r="I445" s="24"/>
    </row>
    <row r="446" spans="2:9" ht="12.75">
      <c r="B446" s="23"/>
      <c r="H446" s="11"/>
      <c r="I446" s="24"/>
    </row>
    <row r="447" spans="2:9" ht="12.75">
      <c r="B447" s="23"/>
      <c r="H447" s="11"/>
      <c r="I447" s="24"/>
    </row>
    <row r="448" spans="2:9" ht="12.75">
      <c r="B448" s="23"/>
      <c r="H448" s="11"/>
      <c r="I448" s="24"/>
    </row>
    <row r="449" spans="2:9" ht="12.75">
      <c r="B449" s="23"/>
      <c r="H449" s="11"/>
      <c r="I449" s="24"/>
    </row>
    <row r="450" spans="2:9" ht="12.75">
      <c r="B450" s="23"/>
      <c r="H450" s="11"/>
      <c r="I450" s="24"/>
    </row>
    <row r="451" spans="2:9" ht="12.75">
      <c r="B451" s="23"/>
      <c r="H451" s="11"/>
      <c r="I451" s="24"/>
    </row>
    <row r="452" spans="2:9" ht="12.75">
      <c r="B452" s="23"/>
      <c r="H452" s="11"/>
      <c r="I452" s="24"/>
    </row>
    <row r="453" spans="2:9" ht="12.75">
      <c r="B453" s="23"/>
      <c r="H453" s="11"/>
      <c r="I453" s="24"/>
    </row>
    <row r="454" spans="2:9" ht="12.75">
      <c r="B454" s="23"/>
      <c r="H454" s="11"/>
      <c r="I454" s="24"/>
    </row>
    <row r="455" spans="2:9" ht="12.75">
      <c r="B455" s="23"/>
      <c r="H455" s="11"/>
      <c r="I455" s="24"/>
    </row>
    <row r="456" spans="2:9" ht="12.75">
      <c r="B456" s="23"/>
      <c r="H456" s="11"/>
      <c r="I456" s="24"/>
    </row>
    <row r="457" spans="2:9" ht="12.75">
      <c r="B457" s="23"/>
      <c r="H457" s="11"/>
      <c r="I457" s="24"/>
    </row>
    <row r="458" spans="2:9" ht="12.75">
      <c r="B458" s="23"/>
      <c r="H458" s="11"/>
      <c r="I458" s="24"/>
    </row>
    <row r="459" spans="2:9" ht="12.75">
      <c r="B459" s="23"/>
      <c r="H459" s="11"/>
      <c r="I459" s="24"/>
    </row>
    <row r="460" spans="2:9" ht="12.75">
      <c r="B460" s="23"/>
      <c r="H460" s="11"/>
      <c r="I460" s="24"/>
    </row>
    <row r="461" spans="2:9" ht="12.75">
      <c r="B461" s="23"/>
      <c r="H461" s="11"/>
      <c r="I461" s="24"/>
    </row>
    <row r="462" spans="2:9" ht="12.75">
      <c r="B462" s="23"/>
      <c r="H462" s="11"/>
      <c r="I462" s="24"/>
    </row>
    <row r="463" spans="2:9" ht="12.75">
      <c r="B463" s="23"/>
      <c r="H463" s="11"/>
      <c r="I463" s="24"/>
    </row>
    <row r="464" spans="2:9" ht="12.75">
      <c r="B464" s="23"/>
      <c r="H464" s="11"/>
      <c r="I464" s="24"/>
    </row>
    <row r="465" spans="2:9" ht="12.75">
      <c r="B465" s="23"/>
      <c r="H465" s="11"/>
      <c r="I465" s="24"/>
    </row>
    <row r="466" spans="2:9" ht="12.75">
      <c r="B466" s="23"/>
      <c r="H466" s="11"/>
      <c r="I466" s="24"/>
    </row>
    <row r="467" spans="2:9" ht="12.75">
      <c r="B467" s="23"/>
      <c r="H467" s="11"/>
      <c r="I467" s="24"/>
    </row>
    <row r="468" spans="2:9" ht="12.75">
      <c r="B468" s="23"/>
      <c r="H468" s="11"/>
      <c r="I468" s="24"/>
    </row>
    <row r="469" spans="2:9" ht="12.75">
      <c r="B469" s="23"/>
      <c r="H469" s="11"/>
      <c r="I469" s="24"/>
    </row>
    <row r="470" spans="2:9" ht="12.75">
      <c r="B470" s="23"/>
      <c r="H470" s="11"/>
      <c r="I470" s="24"/>
    </row>
    <row r="471" spans="2:9" ht="12.75">
      <c r="B471" s="23"/>
      <c r="H471" s="11"/>
      <c r="I471" s="24"/>
    </row>
    <row r="472" spans="2:9" ht="12.75">
      <c r="B472" s="23"/>
      <c r="H472" s="11"/>
      <c r="I472" s="24"/>
    </row>
    <row r="473" spans="2:9" ht="12.75">
      <c r="B473" s="23"/>
      <c r="H473" s="11"/>
      <c r="I473" s="24"/>
    </row>
    <row r="474" spans="2:9" ht="12.75">
      <c r="B474" s="23"/>
      <c r="H474" s="11"/>
      <c r="I474" s="24"/>
    </row>
    <row r="475" spans="2:9" ht="12.75">
      <c r="B475" s="23"/>
      <c r="H475" s="11"/>
      <c r="I475" s="24"/>
    </row>
    <row r="476" spans="2:9" ht="12.75">
      <c r="B476" s="23"/>
      <c r="H476" s="11"/>
      <c r="I476" s="24"/>
    </row>
    <row r="477" spans="2:9" ht="12.75">
      <c r="B477" s="23"/>
      <c r="H477" s="11"/>
      <c r="I477" s="24"/>
    </row>
    <row r="478" spans="2:9" ht="12.75">
      <c r="B478" s="23"/>
      <c r="H478" s="11"/>
      <c r="I478" s="24"/>
    </row>
    <row r="479" spans="2:9" ht="12.75">
      <c r="B479" s="23"/>
      <c r="H479" s="11"/>
      <c r="I479" s="24"/>
    </row>
    <row r="480" spans="2:9" ht="12.75">
      <c r="B480" s="23"/>
      <c r="H480" s="11"/>
      <c r="I480" s="24"/>
    </row>
    <row r="481" spans="2:9" ht="12.75">
      <c r="B481" s="23"/>
      <c r="H481" s="11"/>
      <c r="I481" s="24"/>
    </row>
    <row r="482" spans="2:9" ht="12.75">
      <c r="B482" s="23"/>
      <c r="H482" s="11"/>
      <c r="I482" s="24"/>
    </row>
    <row r="483" spans="2:9" ht="12.75">
      <c r="B483" s="23"/>
      <c r="H483" s="11"/>
      <c r="I483" s="24"/>
    </row>
    <row r="484" spans="2:9" ht="12.75">
      <c r="B484" s="23"/>
      <c r="H484" s="11"/>
      <c r="I484" s="24"/>
    </row>
    <row r="485" spans="2:9" ht="12.75">
      <c r="B485" s="23"/>
      <c r="H485" s="11"/>
      <c r="I485" s="24"/>
    </row>
    <row r="486" spans="2:9" ht="12.75">
      <c r="B486" s="23"/>
      <c r="H486" s="11"/>
      <c r="I486" s="24"/>
    </row>
    <row r="487" spans="2:9" ht="12.75">
      <c r="B487" s="23"/>
      <c r="H487" s="11"/>
      <c r="I487" s="24"/>
    </row>
    <row r="488" spans="2:9" ht="12.75">
      <c r="B488" s="23"/>
      <c r="H488" s="11"/>
      <c r="I488" s="24"/>
    </row>
    <row r="489" spans="2:9" ht="12.75">
      <c r="B489" s="23"/>
      <c r="H489" s="11"/>
      <c r="I489" s="24"/>
    </row>
    <row r="490" spans="2:9" ht="12.75">
      <c r="B490" s="23"/>
      <c r="H490" s="11"/>
      <c r="I490" s="24"/>
    </row>
    <row r="491" spans="2:9" ht="12.75">
      <c r="B491" s="23"/>
      <c r="H491" s="11"/>
      <c r="I491" s="24"/>
    </row>
    <row r="492" spans="2:9" ht="12.75">
      <c r="B492" s="23"/>
      <c r="H492" s="11"/>
      <c r="I492" s="24"/>
    </row>
    <row r="493" spans="2:9" ht="12.75">
      <c r="B493" s="23"/>
      <c r="H493" s="11"/>
      <c r="I493" s="24"/>
    </row>
    <row r="494" spans="2:9" ht="12.75">
      <c r="B494" s="23"/>
      <c r="H494" s="11"/>
      <c r="I494" s="24"/>
    </row>
    <row r="495" spans="2:9" ht="12.75">
      <c r="B495" s="23"/>
      <c r="H495" s="11"/>
      <c r="I495" s="24"/>
    </row>
    <row r="496" spans="2:9" ht="12.75">
      <c r="B496" s="23"/>
      <c r="H496" s="11"/>
      <c r="I496" s="24"/>
    </row>
    <row r="497" spans="2:9" ht="12.75">
      <c r="B497" s="23"/>
      <c r="H497" s="11"/>
      <c r="I497" s="24"/>
    </row>
    <row r="498" spans="2:9" ht="12.75">
      <c r="B498" s="23"/>
      <c r="H498" s="11"/>
      <c r="I498" s="24"/>
    </row>
    <row r="499" spans="2:9" ht="12.75">
      <c r="B499" s="23"/>
      <c r="H499" s="11"/>
      <c r="I499" s="24"/>
    </row>
    <row r="500" spans="2:9" ht="12.75">
      <c r="B500" s="23"/>
      <c r="H500" s="11"/>
      <c r="I500" s="24"/>
    </row>
    <row r="501" spans="2:9" ht="12.75">
      <c r="B501" s="23"/>
      <c r="H501" s="11"/>
      <c r="I501" s="24"/>
    </row>
    <row r="502" spans="2:9" ht="12.75">
      <c r="B502" s="23"/>
      <c r="H502" s="11"/>
      <c r="I502" s="24"/>
    </row>
    <row r="503" spans="2:9" ht="12.75">
      <c r="B503" s="23"/>
      <c r="H503" s="11"/>
      <c r="I503" s="24"/>
    </row>
    <row r="504" spans="2:9" ht="12.75">
      <c r="B504" s="23"/>
      <c r="H504" s="11"/>
      <c r="I504" s="24"/>
    </row>
    <row r="505" spans="2:9" ht="12.75">
      <c r="B505" s="23"/>
      <c r="H505" s="11"/>
      <c r="I505" s="24"/>
    </row>
    <row r="506" spans="2:9" ht="12.75">
      <c r="B506" s="23"/>
      <c r="H506" s="11"/>
      <c r="I506" s="24"/>
    </row>
    <row r="507" spans="2:9" ht="12.75">
      <c r="B507" s="23"/>
      <c r="H507" s="11"/>
      <c r="I507" s="24"/>
    </row>
    <row r="508" spans="2:9" ht="12.75">
      <c r="B508" s="23"/>
      <c r="H508" s="11"/>
      <c r="I508" s="24"/>
    </row>
    <row r="509" spans="2:9" ht="12.75">
      <c r="B509" s="23"/>
      <c r="H509" s="11"/>
      <c r="I509" s="24"/>
    </row>
    <row r="510" spans="2:9" ht="12.75">
      <c r="B510" s="23"/>
      <c r="H510" s="11"/>
      <c r="I510" s="24"/>
    </row>
    <row r="511" spans="2:9" ht="12.75">
      <c r="B511" s="23"/>
      <c r="H511" s="11"/>
      <c r="I511" s="24"/>
    </row>
    <row r="512" spans="2:9" ht="12.75">
      <c r="B512" s="23"/>
      <c r="H512" s="11"/>
      <c r="I512" s="24"/>
    </row>
    <row r="513" spans="2:9" ht="12.75">
      <c r="B513" s="23"/>
      <c r="H513" s="11"/>
      <c r="I513" s="24"/>
    </row>
    <row r="514" spans="2:9" ht="12.75">
      <c r="B514" s="23"/>
      <c r="H514" s="11"/>
      <c r="I514" s="24"/>
    </row>
    <row r="515" spans="2:9" ht="12.75">
      <c r="B515" s="23"/>
      <c r="H515" s="11"/>
      <c r="I515" s="24"/>
    </row>
    <row r="516" spans="2:9" ht="12.75">
      <c r="B516" s="23"/>
      <c r="H516" s="11"/>
      <c r="I516" s="24"/>
    </row>
    <row r="517" spans="2:9" ht="12.75">
      <c r="B517" s="23"/>
      <c r="H517" s="11"/>
      <c r="I517" s="24"/>
    </row>
    <row r="518" spans="2:9" ht="12.75">
      <c r="B518" s="23"/>
      <c r="H518" s="11"/>
      <c r="I518" s="24"/>
    </row>
    <row r="519" spans="2:9" ht="12.75">
      <c r="B519" s="23"/>
      <c r="H519" s="11"/>
      <c r="I519" s="24"/>
    </row>
    <row r="520" spans="2:9" ht="12.75">
      <c r="B520" s="23"/>
      <c r="H520" s="11"/>
      <c r="I520" s="24"/>
    </row>
    <row r="521" spans="2:9" ht="12.75">
      <c r="B521" s="23"/>
      <c r="H521" s="11"/>
      <c r="I521" s="24"/>
    </row>
    <row r="522" spans="2:9" ht="12.75">
      <c r="B522" s="23"/>
      <c r="H522" s="11"/>
      <c r="I522" s="24"/>
    </row>
    <row r="523" spans="2:9" ht="12.75">
      <c r="B523" s="23"/>
      <c r="H523" s="11"/>
      <c r="I523" s="24"/>
    </row>
    <row r="524" spans="2:9" ht="12.75">
      <c r="B524" s="23"/>
      <c r="H524" s="11"/>
      <c r="I524" s="24"/>
    </row>
    <row r="525" spans="2:9" ht="12.75">
      <c r="B525" s="23"/>
      <c r="H525" s="11"/>
      <c r="I525" s="24"/>
    </row>
    <row r="526" spans="2:9" ht="12.75">
      <c r="B526" s="23"/>
      <c r="H526" s="11"/>
      <c r="I526" s="24"/>
    </row>
    <row r="527" spans="2:9" ht="12.75">
      <c r="B527" s="23"/>
      <c r="H527" s="11"/>
      <c r="I527" s="24"/>
    </row>
    <row r="528" spans="2:9" ht="12.75">
      <c r="B528" s="23"/>
      <c r="H528" s="11"/>
      <c r="I528" s="24"/>
    </row>
    <row r="529" spans="2:9" ht="12.75">
      <c r="B529" s="23"/>
      <c r="H529" s="11"/>
      <c r="I529" s="24"/>
    </row>
    <row r="530" spans="2:9" ht="12.75">
      <c r="B530" s="23"/>
      <c r="H530" s="11"/>
      <c r="I530" s="24"/>
    </row>
    <row r="531" spans="2:9" ht="12.75">
      <c r="B531" s="23"/>
      <c r="H531" s="11"/>
      <c r="I531" s="24"/>
    </row>
    <row r="532" spans="2:9" ht="12.75">
      <c r="B532" s="23"/>
      <c r="H532" s="11"/>
      <c r="I532" s="24"/>
    </row>
    <row r="533" spans="2:9" ht="12.75">
      <c r="B533" s="23"/>
      <c r="H533" s="11"/>
      <c r="I533" s="24"/>
    </row>
    <row r="534" spans="2:9" ht="12.75">
      <c r="B534" s="23"/>
      <c r="H534" s="11"/>
      <c r="I534" s="24"/>
    </row>
    <row r="535" spans="2:9" ht="12.75">
      <c r="B535" s="23"/>
      <c r="H535" s="11"/>
      <c r="I535" s="24"/>
    </row>
    <row r="536" spans="2:9" ht="12.75">
      <c r="B536" s="23"/>
      <c r="H536" s="11"/>
      <c r="I536" s="24"/>
    </row>
    <row r="537" spans="2:9" ht="12.75">
      <c r="B537" s="23"/>
      <c r="H537" s="11"/>
      <c r="I537" s="24"/>
    </row>
    <row r="538" spans="2:9" ht="12.75">
      <c r="B538" s="23"/>
      <c r="H538" s="11"/>
      <c r="I538" s="24"/>
    </row>
    <row r="539" spans="2:9" ht="12.75">
      <c r="B539" s="23"/>
      <c r="H539" s="11"/>
      <c r="I539" s="24"/>
    </row>
    <row r="540" spans="2:9" ht="12.75">
      <c r="B540" s="23"/>
      <c r="H540" s="11"/>
      <c r="I540" s="24"/>
    </row>
    <row r="541" spans="2:9" ht="12.75">
      <c r="B541" s="23"/>
      <c r="H541" s="11"/>
      <c r="I541" s="24"/>
    </row>
    <row r="542" spans="2:9" ht="12.75">
      <c r="B542" s="23"/>
      <c r="H542" s="11"/>
      <c r="I542" s="24"/>
    </row>
    <row r="543" spans="2:9" ht="12.75">
      <c r="B543" s="23"/>
      <c r="H543" s="11"/>
      <c r="I543" s="24"/>
    </row>
    <row r="544" spans="2:9" ht="12.75">
      <c r="B544" s="23"/>
      <c r="H544" s="11"/>
      <c r="I544" s="24"/>
    </row>
    <row r="545" spans="2:9" ht="12.75">
      <c r="B545" s="23"/>
      <c r="H545" s="11"/>
      <c r="I545" s="24"/>
    </row>
    <row r="546" spans="2:9" ht="12.75">
      <c r="B546" s="23"/>
      <c r="H546" s="11"/>
      <c r="I546" s="24"/>
    </row>
    <row r="547" spans="2:9" ht="12.75">
      <c r="B547" s="23"/>
      <c r="H547" s="11"/>
      <c r="I547" s="24"/>
    </row>
    <row r="548" spans="2:9" ht="12.75">
      <c r="B548" s="23"/>
      <c r="H548" s="11"/>
      <c r="I548" s="24"/>
    </row>
    <row r="549" spans="2:9" ht="12.75">
      <c r="B549" s="23"/>
      <c r="H549" s="11"/>
      <c r="I549" s="24"/>
    </row>
    <row r="550" spans="2:9" ht="12.75">
      <c r="B550" s="23"/>
      <c r="H550" s="11"/>
      <c r="I550" s="24"/>
    </row>
    <row r="551" spans="2:9" ht="12.75">
      <c r="B551" s="23"/>
      <c r="H551" s="11"/>
      <c r="I551" s="24"/>
    </row>
    <row r="552" spans="2:9" ht="12.75">
      <c r="B552" s="23"/>
      <c r="H552" s="11"/>
      <c r="I552" s="24"/>
    </row>
    <row r="553" spans="2:9" ht="12.75">
      <c r="B553" s="23"/>
      <c r="H553" s="11"/>
      <c r="I553" s="24"/>
    </row>
    <row r="554" spans="2:9" ht="12.75">
      <c r="B554" s="23"/>
      <c r="H554" s="11"/>
      <c r="I554" s="24"/>
    </row>
    <row r="555" spans="2:9" ht="12.75">
      <c r="B555" s="23"/>
      <c r="H555" s="11"/>
      <c r="I555" s="24"/>
    </row>
    <row r="556" spans="2:9" ht="12.75">
      <c r="B556" s="23"/>
      <c r="H556" s="11"/>
      <c r="I556" s="24"/>
    </row>
    <row r="557" spans="2:9" ht="12.75">
      <c r="B557" s="23"/>
      <c r="H557" s="11"/>
      <c r="I557" s="24"/>
    </row>
    <row r="558" spans="2:9" ht="12.75">
      <c r="B558" s="23"/>
      <c r="H558" s="11"/>
      <c r="I558" s="24"/>
    </row>
    <row r="559" spans="2:9" ht="12.75">
      <c r="B559" s="23"/>
      <c r="H559" s="11"/>
      <c r="I559" s="24"/>
    </row>
    <row r="560" spans="2:9" ht="12.75">
      <c r="B560" s="23"/>
      <c r="H560" s="11"/>
      <c r="I560" s="24"/>
    </row>
    <row r="561" spans="2:9" ht="12.75">
      <c r="B561" s="23"/>
      <c r="H561" s="11"/>
      <c r="I561" s="24"/>
    </row>
    <row r="562" spans="2:9" ht="12.75">
      <c r="B562" s="23"/>
      <c r="H562" s="11"/>
      <c r="I562" s="24"/>
    </row>
    <row r="563" spans="2:9" ht="12.75">
      <c r="B563" s="23"/>
      <c r="H563" s="11"/>
      <c r="I563" s="24"/>
    </row>
    <row r="564" spans="2:9" ht="12.75">
      <c r="B564" s="23"/>
      <c r="H564" s="11"/>
      <c r="I564" s="24"/>
    </row>
    <row r="565" spans="2:9" ht="12.75">
      <c r="B565" s="23"/>
      <c r="H565" s="11"/>
      <c r="I565" s="24"/>
    </row>
    <row r="566" spans="2:9" ht="12.75">
      <c r="B566" s="23"/>
      <c r="H566" s="11"/>
      <c r="I566" s="24"/>
    </row>
    <row r="567" spans="2:9" ht="12.75">
      <c r="B567" s="23"/>
      <c r="H567" s="11"/>
      <c r="I567" s="24"/>
    </row>
    <row r="568" spans="2:9" ht="12.75">
      <c r="B568" s="23"/>
      <c r="H568" s="11"/>
      <c r="I568" s="24"/>
    </row>
    <row r="569" spans="2:9" ht="12.75">
      <c r="B569" s="23"/>
      <c r="H569" s="11"/>
      <c r="I569" s="24"/>
    </row>
    <row r="570" spans="2:9" ht="12.75">
      <c r="B570" s="23"/>
      <c r="H570" s="11"/>
      <c r="I570" s="24"/>
    </row>
    <row r="571" spans="2:9" ht="12.75">
      <c r="B571" s="23"/>
      <c r="H571" s="11"/>
      <c r="I571" s="24"/>
    </row>
    <row r="572" spans="2:9" ht="12.75">
      <c r="B572" s="23"/>
      <c r="H572" s="11"/>
      <c r="I572" s="24"/>
    </row>
    <row r="573" spans="2:9" ht="12.75">
      <c r="B573" s="23"/>
      <c r="H573" s="11"/>
      <c r="I573" s="24"/>
    </row>
    <row r="574" spans="2:9" ht="12.75">
      <c r="B574" s="23"/>
      <c r="H574" s="11"/>
      <c r="I574" s="24"/>
    </row>
    <row r="575" spans="2:9" ht="12.75">
      <c r="B575" s="23"/>
      <c r="H575" s="11"/>
      <c r="I575" s="24"/>
    </row>
    <row r="576" spans="2:9" ht="12.75">
      <c r="B576" s="23"/>
      <c r="H576" s="11"/>
      <c r="I576" s="24"/>
    </row>
    <row r="577" spans="2:9" ht="12.75">
      <c r="B577" s="23"/>
      <c r="H577" s="11"/>
      <c r="I577" s="24"/>
    </row>
    <row r="578" spans="2:9" ht="12.75">
      <c r="B578" s="23"/>
      <c r="H578" s="11"/>
      <c r="I578" s="24"/>
    </row>
    <row r="579" spans="2:9" ht="12.75">
      <c r="B579" s="23"/>
      <c r="H579" s="11"/>
      <c r="I579" s="24"/>
    </row>
    <row r="580" spans="2:9" ht="12.75">
      <c r="B580" s="23"/>
      <c r="H580" s="11"/>
      <c r="I580" s="24"/>
    </row>
    <row r="581" spans="2:9" ht="12.75">
      <c r="B581" s="23"/>
      <c r="H581" s="11"/>
      <c r="I581" s="24"/>
    </row>
    <row r="582" spans="2:9" ht="12.75">
      <c r="B582" s="23"/>
      <c r="H582" s="11"/>
      <c r="I582" s="24"/>
    </row>
    <row r="583" spans="2:9" ht="12.75">
      <c r="B583" s="23"/>
      <c r="H583" s="11"/>
      <c r="I583" s="24"/>
    </row>
    <row r="584" spans="2:9" ht="12.75">
      <c r="B584" s="23"/>
      <c r="H584" s="11"/>
      <c r="I584" s="24"/>
    </row>
    <row r="585" spans="2:9" ht="12.75">
      <c r="B585" s="23"/>
      <c r="H585" s="11"/>
      <c r="I585" s="24"/>
    </row>
    <row r="586" spans="2:9" ht="12.75">
      <c r="B586" s="23"/>
      <c r="H586" s="11"/>
      <c r="I586" s="24"/>
    </row>
    <row r="587" spans="2:9" ht="12.75">
      <c r="B587" s="23"/>
      <c r="H587" s="11"/>
      <c r="I587" s="24"/>
    </row>
    <row r="588" spans="2:9" ht="12.75">
      <c r="B588" s="23"/>
      <c r="H588" s="11"/>
      <c r="I588" s="24"/>
    </row>
    <row r="589" spans="2:9" ht="12.75">
      <c r="B589" s="23"/>
      <c r="H589" s="11"/>
      <c r="I589" s="24"/>
    </row>
    <row r="590" spans="2:9" ht="12.75">
      <c r="B590" s="23"/>
      <c r="H590" s="11"/>
      <c r="I590" s="24"/>
    </row>
    <row r="591" spans="2:9" ht="12.75">
      <c r="B591" s="23"/>
      <c r="H591" s="11"/>
      <c r="I591" s="24"/>
    </row>
    <row r="592" spans="2:9" ht="12.75">
      <c r="B592" s="23"/>
      <c r="H592" s="11"/>
      <c r="I592" s="24"/>
    </row>
    <row r="593" spans="2:9" ht="12.75">
      <c r="B593" s="23"/>
      <c r="H593" s="11"/>
      <c r="I593" s="24"/>
    </row>
    <row r="594" spans="2:9" ht="12.75">
      <c r="B594" s="23"/>
      <c r="H594" s="11"/>
      <c r="I594" s="24"/>
    </row>
    <row r="595" spans="2:9" ht="12.75">
      <c r="B595" s="23"/>
      <c r="H595" s="11"/>
      <c r="I595" s="24"/>
    </row>
    <row r="596" spans="2:9" ht="12.75">
      <c r="B596" s="23"/>
      <c r="H596" s="11"/>
      <c r="I596" s="24"/>
    </row>
    <row r="597" spans="2:9" ht="12.75">
      <c r="B597" s="23"/>
      <c r="H597" s="11"/>
      <c r="I597" s="24"/>
    </row>
    <row r="598" spans="2:9" ht="12.75">
      <c r="B598" s="23"/>
      <c r="H598" s="11"/>
      <c r="I598" s="24"/>
    </row>
    <row r="599" spans="2:9" ht="12.75">
      <c r="B599" s="23"/>
      <c r="H599" s="11"/>
      <c r="I599" s="24"/>
    </row>
    <row r="600" spans="2:9" ht="12.75">
      <c r="B600" s="23"/>
      <c r="H600" s="11"/>
      <c r="I600" s="24"/>
    </row>
    <row r="601" spans="2:9" ht="12.75">
      <c r="B601" s="23"/>
      <c r="H601" s="11"/>
      <c r="I601" s="24"/>
    </row>
    <row r="602" spans="2:9" ht="12.75">
      <c r="B602" s="23"/>
      <c r="H602" s="11"/>
      <c r="I602" s="24"/>
    </row>
    <row r="603" spans="2:9" ht="12.75">
      <c r="B603" s="23"/>
      <c r="H603" s="11"/>
      <c r="I603" s="24"/>
    </row>
    <row r="604" spans="2:9" ht="12.75">
      <c r="B604" s="23"/>
      <c r="H604" s="11"/>
      <c r="I604" s="24"/>
    </row>
    <row r="605" spans="2:9" ht="12.75">
      <c r="B605" s="23"/>
      <c r="H605" s="11"/>
      <c r="I605" s="24"/>
    </row>
    <row r="606" spans="2:9" ht="12.75">
      <c r="B606" s="23"/>
      <c r="H606" s="11"/>
      <c r="I606" s="24"/>
    </row>
    <row r="607" spans="2:9" ht="12.75">
      <c r="B607" s="23"/>
      <c r="H607" s="11"/>
      <c r="I607" s="24"/>
    </row>
    <row r="608" spans="2:9" ht="12.75">
      <c r="B608" s="23"/>
      <c r="H608" s="11"/>
      <c r="I608" s="24"/>
    </row>
    <row r="609" spans="2:9" ht="12.75">
      <c r="B609" s="23"/>
      <c r="H609" s="11"/>
      <c r="I609" s="24"/>
    </row>
    <row r="610" spans="2:9" ht="12.75">
      <c r="B610" s="23"/>
      <c r="H610" s="11"/>
      <c r="I610" s="24"/>
    </row>
    <row r="611" spans="2:9" ht="12.75">
      <c r="B611" s="23"/>
      <c r="H611" s="11"/>
      <c r="I611" s="24"/>
    </row>
    <row r="612" spans="2:9" ht="12.75">
      <c r="B612" s="23"/>
      <c r="H612" s="11"/>
      <c r="I612" s="24"/>
    </row>
    <row r="613" spans="2:9" ht="12.75">
      <c r="B613" s="23"/>
      <c r="H613" s="11"/>
      <c r="I613" s="24"/>
    </row>
    <row r="614" spans="2:9" ht="12.75">
      <c r="B614" s="23"/>
      <c r="H614" s="11"/>
      <c r="I614" s="24"/>
    </row>
    <row r="615" spans="2:9" ht="12.75">
      <c r="B615" s="23"/>
      <c r="H615" s="11"/>
      <c r="I615" s="24"/>
    </row>
    <row r="616" spans="2:9" ht="12.75">
      <c r="B616" s="23"/>
      <c r="H616" s="11"/>
      <c r="I616" s="24"/>
    </row>
    <row r="617" spans="2:9" ht="12.75">
      <c r="B617" s="23"/>
      <c r="H617" s="11"/>
      <c r="I617" s="24"/>
    </row>
    <row r="618" spans="2:9" ht="12.75">
      <c r="B618" s="23"/>
      <c r="H618" s="11"/>
      <c r="I618" s="24"/>
    </row>
    <row r="619" spans="2:9" ht="12.75">
      <c r="B619" s="23"/>
      <c r="H619" s="11"/>
      <c r="I619" s="24"/>
    </row>
    <row r="620" spans="2:9" ht="12.75">
      <c r="B620" s="23"/>
      <c r="H620" s="11"/>
      <c r="I620" s="24"/>
    </row>
    <row r="621" spans="2:9" ht="12.75">
      <c r="B621" s="23"/>
      <c r="H621" s="11"/>
      <c r="I621" s="24"/>
    </row>
    <row r="622" spans="2:9" ht="12.75">
      <c r="B622" s="23"/>
      <c r="H622" s="11"/>
      <c r="I622" s="24"/>
    </row>
    <row r="623" spans="2:9" ht="12.75">
      <c r="B623" s="23"/>
      <c r="H623" s="11"/>
      <c r="I623" s="24"/>
    </row>
    <row r="624" spans="2:9" ht="12.75">
      <c r="B624" s="23"/>
      <c r="H624" s="11"/>
      <c r="I624" s="24"/>
    </row>
    <row r="625" spans="2:9" ht="12.75">
      <c r="B625" s="23"/>
      <c r="H625" s="11"/>
      <c r="I625" s="24"/>
    </row>
    <row r="626" spans="2:9" ht="12.75">
      <c r="B626" s="23"/>
      <c r="H626" s="11"/>
      <c r="I626" s="24"/>
    </row>
    <row r="627" spans="2:9" ht="12.75">
      <c r="B627" s="23"/>
      <c r="H627" s="11"/>
      <c r="I627" s="24"/>
    </row>
    <row r="628" spans="2:9" ht="12.75">
      <c r="B628" s="23"/>
      <c r="H628" s="11"/>
      <c r="I628" s="24"/>
    </row>
    <row r="629" spans="2:9" ht="12.75">
      <c r="B629" s="23"/>
      <c r="H629" s="11"/>
      <c r="I629" s="24"/>
    </row>
    <row r="630" spans="2:9" ht="12.75">
      <c r="B630" s="23"/>
      <c r="H630" s="11"/>
      <c r="I630" s="24"/>
    </row>
    <row r="631" spans="2:9" ht="12.75">
      <c r="B631" s="23"/>
      <c r="H631" s="11"/>
      <c r="I631" s="24"/>
    </row>
    <row r="632" spans="2:9" ht="12.75">
      <c r="B632" s="23"/>
      <c r="H632" s="11"/>
      <c r="I632" s="24"/>
    </row>
    <row r="633" spans="2:9" ht="12.75">
      <c r="B633" s="23"/>
      <c r="H633" s="11"/>
      <c r="I633" s="24"/>
    </row>
    <row r="634" spans="2:9" ht="12.75">
      <c r="B634" s="23"/>
      <c r="H634" s="11"/>
      <c r="I634" s="24"/>
    </row>
    <row r="635" spans="2:9" ht="12.75">
      <c r="B635" s="23"/>
      <c r="H635" s="11"/>
      <c r="I635" s="24"/>
    </row>
    <row r="636" spans="2:9" ht="12.75">
      <c r="B636" s="23"/>
      <c r="H636" s="11"/>
      <c r="I636" s="24"/>
    </row>
    <row r="637" spans="2:9" ht="12.75">
      <c r="B637" s="23"/>
      <c r="H637" s="11"/>
      <c r="I637" s="24"/>
    </row>
    <row r="638" spans="2:9" ht="12.75">
      <c r="B638" s="23"/>
      <c r="H638" s="11"/>
      <c r="I638" s="24"/>
    </row>
    <row r="639" spans="2:9" ht="12.75">
      <c r="B639" s="23"/>
      <c r="H639" s="11"/>
      <c r="I639" s="24"/>
    </row>
    <row r="640" spans="2:9" ht="12.75">
      <c r="B640" s="23"/>
      <c r="H640" s="11"/>
      <c r="I640" s="24"/>
    </row>
    <row r="641" spans="2:9" ht="12.75">
      <c r="B641" s="23"/>
      <c r="H641" s="11"/>
      <c r="I641" s="24"/>
    </row>
    <row r="642" spans="2:9" ht="12.75">
      <c r="B642" s="23"/>
      <c r="H642" s="11"/>
      <c r="I642" s="24"/>
    </row>
    <row r="643" spans="2:9" ht="12.75">
      <c r="B643" s="23"/>
      <c r="H643" s="11"/>
      <c r="I643" s="24"/>
    </row>
    <row r="644" spans="2:9" ht="12.75">
      <c r="B644" s="23"/>
      <c r="H644" s="11"/>
      <c r="I644" s="24"/>
    </row>
    <row r="645" spans="2:9" ht="12.75">
      <c r="B645" s="23"/>
      <c r="H645" s="11"/>
      <c r="I645" s="24"/>
    </row>
    <row r="646" spans="2:9" ht="12.75">
      <c r="B646" s="23"/>
      <c r="H646" s="11"/>
      <c r="I646" s="24"/>
    </row>
    <row r="647" spans="2:9" ht="12.75">
      <c r="B647" s="23"/>
      <c r="H647" s="11"/>
      <c r="I647" s="24"/>
    </row>
    <row r="648" spans="2:9" ht="12.75">
      <c r="B648" s="23"/>
      <c r="H648" s="11"/>
      <c r="I648" s="24"/>
    </row>
    <row r="649" spans="2:9" ht="12.75">
      <c r="B649" s="23"/>
      <c r="H649" s="11"/>
      <c r="I649" s="24"/>
    </row>
    <row r="650" spans="2:9" ht="12.75">
      <c r="B650" s="23"/>
      <c r="H650" s="11"/>
      <c r="I650" s="24"/>
    </row>
    <row r="651" spans="2:9" ht="12.75">
      <c r="B651" s="23"/>
      <c r="H651" s="11"/>
      <c r="I651" s="24"/>
    </row>
    <row r="652" spans="2:9" ht="12.75">
      <c r="B652" s="23"/>
      <c r="H652" s="11"/>
      <c r="I652" s="24"/>
    </row>
    <row r="653" spans="2:9" ht="12.75">
      <c r="B653" s="23"/>
      <c r="H653" s="11"/>
      <c r="I653" s="24"/>
    </row>
    <row r="654" spans="2:9" ht="12.75">
      <c r="B654" s="23"/>
      <c r="H654" s="11"/>
      <c r="I654" s="24"/>
    </row>
    <row r="655" spans="2:9" ht="12.75">
      <c r="B655" s="23"/>
      <c r="H655" s="11"/>
      <c r="I655" s="24"/>
    </row>
    <row r="656" spans="2:9" ht="12.75">
      <c r="B656" s="23"/>
      <c r="H656" s="11"/>
      <c r="I656" s="24"/>
    </row>
    <row r="657" spans="2:9" ht="12.75">
      <c r="B657" s="23"/>
      <c r="H657" s="11"/>
      <c r="I657" s="24"/>
    </row>
    <row r="658" spans="2:9" ht="12.75">
      <c r="B658" s="23"/>
      <c r="H658" s="11"/>
      <c r="I658" s="24"/>
    </row>
    <row r="659" spans="2:9" ht="12.75">
      <c r="B659" s="23"/>
      <c r="H659" s="11"/>
      <c r="I659" s="24"/>
    </row>
    <row r="660" spans="2:9" ht="12.75">
      <c r="B660" s="23"/>
      <c r="H660" s="11"/>
      <c r="I660" s="24"/>
    </row>
    <row r="661" spans="2:9" ht="12.75">
      <c r="B661" s="23"/>
      <c r="H661" s="11"/>
      <c r="I661" s="24"/>
    </row>
    <row r="662" spans="2:9" ht="12.75">
      <c r="B662" s="23"/>
      <c r="H662" s="11"/>
      <c r="I662" s="24"/>
    </row>
    <row r="663" spans="2:9" ht="12.75">
      <c r="B663" s="23"/>
      <c r="H663" s="11"/>
      <c r="I663" s="24"/>
    </row>
    <row r="664" spans="2:9" ht="12.75">
      <c r="B664" s="23"/>
      <c r="H664" s="11"/>
      <c r="I664" s="24"/>
    </row>
    <row r="665" spans="2:9" ht="12.75">
      <c r="B665" s="23"/>
      <c r="H665" s="11"/>
      <c r="I665" s="24"/>
    </row>
    <row r="666" spans="2:9" ht="12.75">
      <c r="B666" s="23"/>
      <c r="H666" s="11"/>
      <c r="I666" s="24"/>
    </row>
    <row r="667" spans="2:9" ht="12.75">
      <c r="B667" s="23"/>
      <c r="H667" s="11"/>
      <c r="I667" s="24"/>
    </row>
    <row r="668" spans="2:9" ht="12.75">
      <c r="B668" s="23"/>
      <c r="H668" s="11"/>
      <c r="I668" s="24"/>
    </row>
    <row r="669" spans="2:9" ht="12.75">
      <c r="B669" s="23"/>
      <c r="H669" s="11"/>
      <c r="I669" s="24"/>
    </row>
    <row r="670" spans="2:9" ht="12.75">
      <c r="B670" s="23"/>
      <c r="H670" s="11"/>
      <c r="I670" s="24"/>
    </row>
    <row r="671" spans="2:9" ht="12.75">
      <c r="B671" s="23"/>
      <c r="H671" s="11"/>
      <c r="I671" s="24"/>
    </row>
    <row r="672" spans="2:9" ht="12.75">
      <c r="B672" s="23"/>
      <c r="H672" s="11"/>
      <c r="I672" s="24"/>
    </row>
    <row r="673" spans="2:9" ht="12.75">
      <c r="B673" s="23"/>
      <c r="H673" s="11"/>
      <c r="I673" s="24"/>
    </row>
    <row r="674" spans="2:9" ht="12.75">
      <c r="B674" s="23"/>
      <c r="H674" s="11"/>
      <c r="I674" s="24"/>
    </row>
    <row r="675" spans="2:9" ht="12.75">
      <c r="B675" s="23"/>
      <c r="H675" s="11"/>
      <c r="I675" s="24"/>
    </row>
    <row r="676" spans="2:9" ht="12.75">
      <c r="B676" s="23"/>
      <c r="H676" s="11"/>
      <c r="I676" s="24"/>
    </row>
    <row r="677" spans="2:9" ht="12.75">
      <c r="B677" s="23"/>
      <c r="H677" s="11"/>
      <c r="I677" s="24"/>
    </row>
    <row r="678" spans="2:9" ht="12.75">
      <c r="B678" s="23"/>
      <c r="H678" s="11"/>
      <c r="I678" s="24"/>
    </row>
    <row r="679" spans="2:9" ht="12.75">
      <c r="B679" s="23"/>
      <c r="H679" s="11"/>
      <c r="I679" s="24"/>
    </row>
    <row r="680" spans="2:9" ht="12.75">
      <c r="B680" s="23"/>
      <c r="H680" s="11"/>
      <c r="I680" s="24"/>
    </row>
    <row r="681" spans="2:9" ht="12.75">
      <c r="B681" s="23"/>
      <c r="H681" s="11"/>
      <c r="I681" s="24"/>
    </row>
    <row r="682" spans="2:9" ht="12.75">
      <c r="B682" s="23"/>
      <c r="H682" s="11"/>
      <c r="I682" s="24"/>
    </row>
    <row r="683" spans="2:9" ht="12.75">
      <c r="B683" s="23"/>
      <c r="H683" s="11"/>
      <c r="I683" s="24"/>
    </row>
    <row r="684" spans="2:9" ht="12.75">
      <c r="B684" s="23"/>
      <c r="H684" s="11"/>
      <c r="I684" s="24"/>
    </row>
    <row r="685" spans="2:9" ht="12.75">
      <c r="B685" s="23"/>
      <c r="H685" s="11"/>
      <c r="I685" s="24"/>
    </row>
    <row r="686" spans="2:9" ht="12.75">
      <c r="B686" s="23"/>
      <c r="H686" s="11"/>
      <c r="I686" s="24"/>
    </row>
    <row r="687" spans="2:9" ht="12.75">
      <c r="B687" s="23"/>
      <c r="H687" s="11"/>
      <c r="I687" s="24"/>
    </row>
    <row r="688" spans="2:9" ht="12.75">
      <c r="B688" s="23"/>
      <c r="H688" s="11"/>
      <c r="I688" s="24"/>
    </row>
    <row r="689" spans="2:9" ht="12.75">
      <c r="B689" s="23"/>
      <c r="H689" s="11"/>
      <c r="I689" s="24"/>
    </row>
    <row r="690" spans="2:9" ht="12.75">
      <c r="B690" s="23"/>
      <c r="H690" s="11"/>
      <c r="I690" s="24"/>
    </row>
    <row r="691" spans="2:9" ht="12.75">
      <c r="B691" s="23"/>
      <c r="H691" s="11"/>
      <c r="I691" s="24"/>
    </row>
    <row r="692" spans="2:9" ht="12.75">
      <c r="B692" s="23"/>
      <c r="H692" s="11"/>
      <c r="I692" s="24"/>
    </row>
    <row r="693" spans="2:9" ht="12.75">
      <c r="B693" s="23"/>
      <c r="H693" s="11"/>
      <c r="I693" s="24"/>
    </row>
    <row r="694" spans="2:9" ht="12.75">
      <c r="B694" s="23"/>
      <c r="H694" s="11"/>
      <c r="I694" s="24"/>
    </row>
    <row r="695" spans="2:9" ht="12.75">
      <c r="B695" s="23"/>
      <c r="H695" s="11"/>
      <c r="I695" s="24"/>
    </row>
    <row r="696" spans="2:9" ht="12.75">
      <c r="B696" s="23"/>
      <c r="H696" s="11"/>
      <c r="I696" s="24"/>
    </row>
    <row r="697" spans="2:9" ht="12.75">
      <c r="B697" s="23"/>
      <c r="H697" s="11"/>
      <c r="I697" s="24"/>
    </row>
    <row r="698" spans="2:9" ht="12.75">
      <c r="B698" s="23"/>
      <c r="H698" s="11"/>
      <c r="I698" s="24"/>
    </row>
    <row r="699" spans="2:9" ht="12.75">
      <c r="B699" s="23"/>
      <c r="H699" s="11"/>
      <c r="I699" s="24"/>
    </row>
    <row r="700" spans="2:9" ht="12.75">
      <c r="B700" s="23"/>
      <c r="H700" s="11"/>
      <c r="I700" s="24"/>
    </row>
    <row r="701" spans="2:9" ht="12.75">
      <c r="B701" s="23"/>
      <c r="H701" s="11"/>
      <c r="I701" s="24"/>
    </row>
    <row r="702" spans="2:9" ht="12.75">
      <c r="B702" s="23"/>
      <c r="H702" s="11"/>
      <c r="I702" s="24"/>
    </row>
    <row r="703" spans="2:9" ht="12.75">
      <c r="B703" s="23"/>
      <c r="H703" s="11"/>
      <c r="I703" s="24"/>
    </row>
    <row r="704" spans="2:9" ht="12.75">
      <c r="B704" s="23"/>
      <c r="H704" s="11"/>
      <c r="I704" s="24"/>
    </row>
    <row r="705" spans="2:9" ht="12.75">
      <c r="B705" s="23"/>
      <c r="H705" s="11"/>
      <c r="I705" s="24"/>
    </row>
    <row r="706" spans="2:9" ht="12.75">
      <c r="B706" s="23"/>
      <c r="H706" s="11"/>
      <c r="I706" s="24"/>
    </row>
    <row r="707" spans="2:9" ht="12.75">
      <c r="B707" s="23"/>
      <c r="H707" s="11"/>
      <c r="I707" s="24"/>
    </row>
    <row r="708" spans="2:9" ht="12.75">
      <c r="B708" s="23"/>
      <c r="H708" s="11"/>
      <c r="I708" s="24"/>
    </row>
    <row r="709" spans="2:9" ht="12.75">
      <c r="B709" s="23"/>
      <c r="H709" s="11"/>
      <c r="I709" s="24"/>
    </row>
    <row r="710" spans="2:9" ht="12.75">
      <c r="B710" s="23"/>
      <c r="H710" s="11"/>
      <c r="I710" s="24"/>
    </row>
    <row r="711" spans="2:9" ht="12.75">
      <c r="B711" s="23"/>
      <c r="H711" s="11"/>
      <c r="I711" s="24"/>
    </row>
    <row r="712" spans="2:9" ht="12.75">
      <c r="B712" s="23"/>
      <c r="H712" s="11"/>
      <c r="I712" s="24"/>
    </row>
    <row r="713" spans="2:9" ht="12.75">
      <c r="B713" s="23"/>
      <c r="H713" s="11"/>
      <c r="I713" s="24"/>
    </row>
    <row r="714" spans="2:9" ht="12.75">
      <c r="B714" s="23"/>
      <c r="H714" s="11"/>
      <c r="I714" s="24"/>
    </row>
    <row r="715" spans="2:9" ht="12.75">
      <c r="B715" s="23"/>
      <c r="H715" s="11"/>
      <c r="I715" s="24"/>
    </row>
    <row r="716" spans="2:9" ht="12.75">
      <c r="B716" s="23"/>
      <c r="H716" s="11"/>
      <c r="I716" s="24"/>
    </row>
    <row r="717" spans="2:9" ht="12.75">
      <c r="B717" s="23"/>
      <c r="H717" s="11"/>
      <c r="I717" s="24"/>
    </row>
    <row r="718" spans="2:9" ht="12.75">
      <c r="B718" s="23"/>
      <c r="H718" s="11"/>
      <c r="I718" s="24"/>
    </row>
    <row r="719" spans="2:9" ht="12.75">
      <c r="B719" s="23"/>
      <c r="H719" s="11"/>
      <c r="I719" s="24"/>
    </row>
    <row r="720" spans="2:9" ht="12.75">
      <c r="B720" s="23"/>
      <c r="H720" s="11"/>
      <c r="I720" s="24"/>
    </row>
    <row r="721" spans="2:9" ht="12.75">
      <c r="B721" s="23"/>
      <c r="H721" s="11"/>
      <c r="I721" s="24"/>
    </row>
    <row r="722" spans="2:9" ht="12.75">
      <c r="B722" s="23"/>
      <c r="H722" s="11"/>
      <c r="I722" s="24"/>
    </row>
    <row r="723" spans="2:9" ht="12.75">
      <c r="B723" s="23"/>
      <c r="H723" s="11"/>
      <c r="I723" s="24"/>
    </row>
    <row r="724" spans="2:9" ht="12.75">
      <c r="B724" s="23"/>
      <c r="H724" s="11"/>
      <c r="I724" s="24"/>
    </row>
    <row r="725" spans="2:9" ht="12.75">
      <c r="B725" s="23"/>
      <c r="H725" s="11"/>
      <c r="I725" s="24"/>
    </row>
    <row r="726" spans="2:9" ht="12.75">
      <c r="B726" s="23"/>
      <c r="H726" s="11"/>
      <c r="I726" s="24"/>
    </row>
    <row r="727" spans="2:9" ht="12.75">
      <c r="B727" s="23"/>
      <c r="H727" s="11"/>
      <c r="I727" s="24"/>
    </row>
    <row r="728" spans="2:9" ht="12.75">
      <c r="B728" s="23"/>
      <c r="H728" s="11"/>
      <c r="I728" s="24"/>
    </row>
    <row r="729" spans="2:9" ht="12.75">
      <c r="B729" s="23"/>
      <c r="H729" s="11"/>
      <c r="I729" s="24"/>
    </row>
    <row r="730" spans="2:9" ht="12.75">
      <c r="B730" s="23"/>
      <c r="H730" s="11"/>
      <c r="I730" s="24"/>
    </row>
    <row r="731" spans="2:9" ht="12.75">
      <c r="B731" s="23"/>
      <c r="H731" s="11"/>
      <c r="I731" s="24"/>
    </row>
    <row r="732" spans="2:9" ht="12.75">
      <c r="B732" s="23"/>
      <c r="H732" s="11"/>
      <c r="I732" s="24"/>
    </row>
    <row r="733" spans="2:9" ht="12.75">
      <c r="B733" s="23"/>
      <c r="H733" s="11"/>
      <c r="I733" s="24"/>
    </row>
    <row r="734" spans="2:9" ht="12.75">
      <c r="B734" s="23"/>
      <c r="H734" s="11"/>
      <c r="I734" s="24"/>
    </row>
    <row r="735" spans="2:9" ht="12.75">
      <c r="B735" s="23"/>
      <c r="H735" s="11"/>
      <c r="I735" s="24"/>
    </row>
    <row r="736" spans="2:9" ht="12.75">
      <c r="B736" s="23"/>
      <c r="H736" s="11"/>
      <c r="I736" s="24"/>
    </row>
    <row r="737" spans="2:9" ht="12.75">
      <c r="B737" s="23"/>
      <c r="H737" s="11"/>
      <c r="I737" s="24"/>
    </row>
    <row r="738" spans="2:9" ht="12.75">
      <c r="B738" s="23"/>
      <c r="H738" s="11"/>
      <c r="I738" s="24"/>
    </row>
    <row r="739" spans="2:9" ht="12.75">
      <c r="B739" s="23"/>
      <c r="H739" s="11"/>
      <c r="I739" s="24"/>
    </row>
    <row r="740" spans="2:9" ht="12.75">
      <c r="B740" s="23"/>
      <c r="H740" s="11"/>
      <c r="I740" s="24"/>
    </row>
    <row r="741" spans="2:9" ht="12.75">
      <c r="B741" s="23"/>
      <c r="H741" s="11"/>
      <c r="I741" s="24"/>
    </row>
    <row r="742" spans="2:9" ht="12.75">
      <c r="B742" s="23"/>
      <c r="H742" s="11"/>
      <c r="I742" s="24"/>
    </row>
    <row r="743" spans="2:9" ht="12.75">
      <c r="B743" s="23"/>
      <c r="H743" s="11"/>
      <c r="I743" s="24"/>
    </row>
    <row r="744" spans="2:9" ht="12.75">
      <c r="B744" s="23"/>
      <c r="H744" s="11"/>
      <c r="I744" s="24"/>
    </row>
    <row r="745" spans="2:9" ht="12.75">
      <c r="B745" s="23"/>
      <c r="H745" s="11"/>
      <c r="I745" s="24"/>
    </row>
    <row r="746" spans="2:9" ht="12.75">
      <c r="B746" s="23"/>
      <c r="H746" s="11"/>
      <c r="I746" s="24"/>
    </row>
    <row r="747" spans="2:9" ht="12.75">
      <c r="B747" s="23"/>
      <c r="H747" s="11"/>
      <c r="I747" s="24"/>
    </row>
    <row r="748" spans="2:9" ht="12.75">
      <c r="B748" s="23"/>
      <c r="H748" s="11"/>
      <c r="I748" s="24"/>
    </row>
    <row r="749" spans="2:9" ht="12.75">
      <c r="B749" s="23"/>
      <c r="H749" s="11"/>
      <c r="I749" s="24"/>
    </row>
    <row r="750" spans="2:9" ht="12.75">
      <c r="B750" s="23"/>
      <c r="H750" s="11"/>
      <c r="I750" s="24"/>
    </row>
    <row r="751" spans="2:9" ht="12.75">
      <c r="B751" s="23"/>
      <c r="H751" s="11"/>
      <c r="I751" s="24"/>
    </row>
    <row r="752" spans="2:9" ht="12.75">
      <c r="B752" s="23"/>
      <c r="H752" s="11"/>
      <c r="I752" s="24"/>
    </row>
    <row r="753" spans="2:9" ht="12.75">
      <c r="B753" s="23"/>
      <c r="H753" s="11"/>
      <c r="I753" s="24"/>
    </row>
    <row r="754" spans="2:9" ht="12.75">
      <c r="B754" s="23"/>
      <c r="H754" s="11"/>
      <c r="I754" s="24"/>
    </row>
    <row r="755" spans="2:9" ht="12.75">
      <c r="B755" s="23"/>
      <c r="H755" s="11"/>
      <c r="I755" s="24"/>
    </row>
    <row r="756" spans="2:9" ht="12.75">
      <c r="B756" s="23"/>
      <c r="H756" s="11"/>
      <c r="I756" s="24"/>
    </row>
    <row r="757" spans="2:9" ht="12.75">
      <c r="B757" s="23"/>
      <c r="H757" s="11"/>
      <c r="I757" s="24"/>
    </row>
    <row r="758" spans="2:9" ht="12.75">
      <c r="B758" s="23"/>
      <c r="H758" s="11"/>
      <c r="I758" s="24"/>
    </row>
    <row r="759" spans="2:9" ht="12.75">
      <c r="B759" s="23"/>
      <c r="H759" s="11"/>
      <c r="I759" s="24"/>
    </row>
    <row r="760" spans="2:9" ht="12.75">
      <c r="B760" s="23"/>
      <c r="H760" s="11"/>
      <c r="I760" s="24"/>
    </row>
    <row r="761" spans="2:9" ht="12.75">
      <c r="B761" s="23"/>
      <c r="H761" s="11"/>
      <c r="I761" s="24"/>
    </row>
    <row r="762" spans="2:9" ht="12.75">
      <c r="B762" s="23"/>
      <c r="H762" s="11"/>
      <c r="I762" s="24"/>
    </row>
    <row r="763" spans="2:9" ht="12.75">
      <c r="B763" s="23"/>
      <c r="H763" s="11"/>
      <c r="I763" s="24"/>
    </row>
    <row r="764" spans="2:9" ht="12.75">
      <c r="B764" s="23"/>
      <c r="H764" s="11"/>
      <c r="I764" s="24"/>
    </row>
    <row r="765" spans="2:9" ht="12.75">
      <c r="B765" s="23"/>
      <c r="H765" s="11"/>
      <c r="I765" s="24"/>
    </row>
    <row r="766" spans="2:9" ht="12.75">
      <c r="B766" s="23"/>
      <c r="H766" s="11"/>
      <c r="I766" s="24"/>
    </row>
    <row r="767" spans="2:9" ht="12.75">
      <c r="B767" s="23"/>
      <c r="H767" s="11"/>
      <c r="I767" s="24"/>
    </row>
    <row r="768" spans="2:9" ht="12.75">
      <c r="B768" s="23"/>
      <c r="H768" s="11"/>
      <c r="I768" s="24"/>
    </row>
    <row r="769" spans="2:9" ht="12.75">
      <c r="B769" s="23"/>
      <c r="H769" s="11"/>
      <c r="I769" s="24"/>
    </row>
    <row r="770" spans="2:9" ht="12.75">
      <c r="B770" s="23"/>
      <c r="H770" s="11"/>
      <c r="I770" s="24"/>
    </row>
    <row r="771" spans="2:9" ht="12.75">
      <c r="B771" s="23"/>
      <c r="H771" s="11"/>
      <c r="I771" s="24"/>
    </row>
    <row r="772" spans="2:9" ht="12.75">
      <c r="B772" s="23"/>
      <c r="H772" s="11"/>
      <c r="I772" s="24"/>
    </row>
    <row r="773" spans="2:9" ht="12.75">
      <c r="B773" s="23"/>
      <c r="H773" s="11"/>
      <c r="I773" s="24"/>
    </row>
    <row r="774" spans="2:9" ht="12.75">
      <c r="B774" s="23"/>
      <c r="H774" s="11"/>
      <c r="I774" s="24"/>
    </row>
    <row r="775" spans="2:9" ht="12.75">
      <c r="B775" s="23"/>
      <c r="H775" s="11"/>
      <c r="I775" s="24"/>
    </row>
    <row r="776" spans="2:9" ht="12.75">
      <c r="B776" s="23"/>
      <c r="H776" s="11"/>
      <c r="I776" s="24"/>
    </row>
    <row r="777" spans="2:9" ht="12.75">
      <c r="B777" s="23"/>
      <c r="H777" s="11"/>
      <c r="I777" s="24"/>
    </row>
    <row r="778" spans="2:9" ht="12.75">
      <c r="B778" s="23"/>
      <c r="H778" s="11"/>
      <c r="I778" s="24"/>
    </row>
    <row r="779" spans="2:9" ht="12.75">
      <c r="B779" s="23"/>
      <c r="H779" s="11"/>
      <c r="I779" s="24"/>
    </row>
    <row r="780" spans="2:9" ht="12.75">
      <c r="B780" s="23"/>
      <c r="H780" s="11"/>
      <c r="I780" s="24"/>
    </row>
    <row r="781" spans="2:9" ht="12.75">
      <c r="B781" s="23"/>
      <c r="H781" s="11"/>
      <c r="I781" s="24"/>
    </row>
    <row r="782" spans="2:9" ht="12.75">
      <c r="B782" s="23"/>
      <c r="H782" s="11"/>
      <c r="I782" s="24"/>
    </row>
    <row r="783" spans="2:9" ht="12.75">
      <c r="B783" s="23"/>
      <c r="H783" s="11"/>
      <c r="I783" s="24"/>
    </row>
    <row r="784" spans="2:9" ht="12.75">
      <c r="B784" s="23"/>
      <c r="H784" s="11"/>
      <c r="I784" s="24"/>
    </row>
    <row r="785" spans="2:9" ht="12.75">
      <c r="B785" s="23"/>
      <c r="H785" s="11"/>
      <c r="I785" s="24"/>
    </row>
    <row r="786" spans="2:9" ht="12.75">
      <c r="B786" s="23"/>
      <c r="H786" s="11"/>
      <c r="I786" s="24"/>
    </row>
    <row r="787" spans="2:9" ht="12.75">
      <c r="B787" s="23"/>
      <c r="H787" s="11"/>
      <c r="I787" s="24"/>
    </row>
    <row r="788" spans="2:9" ht="12.75">
      <c r="B788" s="23"/>
      <c r="H788" s="11"/>
      <c r="I788" s="24"/>
    </row>
    <row r="789" spans="2:9" ht="12.75">
      <c r="B789" s="23"/>
      <c r="H789" s="11"/>
      <c r="I789" s="24"/>
    </row>
    <row r="790" spans="2:9" ht="12.75">
      <c r="B790" s="23"/>
      <c r="H790" s="11"/>
      <c r="I790" s="24"/>
    </row>
    <row r="791" spans="2:9" ht="12.75">
      <c r="B791" s="23"/>
      <c r="H791" s="11"/>
      <c r="I791" s="24"/>
    </row>
    <row r="792" spans="2:9" ht="12.75">
      <c r="B792" s="23"/>
      <c r="H792" s="11"/>
      <c r="I792" s="24"/>
    </row>
    <row r="793" spans="2:9" ht="12.75">
      <c r="B793" s="23"/>
      <c r="H793" s="11"/>
      <c r="I793" s="24"/>
    </row>
    <row r="794" spans="2:9" ht="12.75">
      <c r="B794" s="23"/>
      <c r="H794" s="11"/>
      <c r="I794" s="24"/>
    </row>
    <row r="795" spans="2:9" ht="12.75">
      <c r="B795" s="23"/>
      <c r="H795" s="11"/>
      <c r="I795" s="24"/>
    </row>
    <row r="796" spans="2:9" ht="12.75">
      <c r="B796" s="23"/>
      <c r="H796" s="11"/>
      <c r="I796" s="24"/>
    </row>
    <row r="797" spans="2:9" ht="12.75">
      <c r="B797" s="23"/>
      <c r="H797" s="11"/>
      <c r="I797" s="24"/>
    </row>
    <row r="798" spans="2:9" ht="12.75">
      <c r="B798" s="23"/>
      <c r="H798" s="11"/>
      <c r="I798" s="24"/>
    </row>
    <row r="799" spans="2:9" ht="12.75">
      <c r="B799" s="23"/>
      <c r="H799" s="11"/>
      <c r="I799" s="24"/>
    </row>
    <row r="800" spans="2:9" ht="12.75">
      <c r="B800" s="23"/>
      <c r="H800" s="11"/>
      <c r="I800" s="24"/>
    </row>
    <row r="801" spans="2:9" ht="12.75">
      <c r="B801" s="23"/>
      <c r="H801" s="11"/>
      <c r="I801" s="24"/>
    </row>
    <row r="802" spans="2:9" ht="12.75">
      <c r="B802" s="23"/>
      <c r="H802" s="11"/>
      <c r="I802" s="24"/>
    </row>
    <row r="803" spans="2:9" ht="12.75">
      <c r="B803" s="23"/>
      <c r="H803" s="11"/>
      <c r="I803" s="24"/>
    </row>
    <row r="804" spans="2:9" ht="12.75">
      <c r="B804" s="23"/>
      <c r="H804" s="11"/>
      <c r="I804" s="24"/>
    </row>
    <row r="805" spans="2:9" ht="12.75">
      <c r="B805" s="23"/>
      <c r="H805" s="11"/>
      <c r="I805" s="24"/>
    </row>
    <row r="806" spans="2:9" ht="12.75">
      <c r="B806" s="23"/>
      <c r="H806" s="11"/>
      <c r="I806" s="24"/>
    </row>
    <row r="807" spans="2:9" ht="12.75">
      <c r="B807" s="23"/>
      <c r="H807" s="11"/>
      <c r="I807" s="24"/>
    </row>
    <row r="808" spans="2:9" ht="12.75">
      <c r="B808" s="23"/>
      <c r="H808" s="11"/>
      <c r="I808" s="24"/>
    </row>
    <row r="809" spans="2:9" ht="12.75">
      <c r="B809" s="23"/>
      <c r="H809" s="11"/>
      <c r="I809" s="24"/>
    </row>
    <row r="810" spans="2:9" ht="12.75">
      <c r="B810" s="23"/>
      <c r="H810" s="11"/>
      <c r="I810" s="24"/>
    </row>
    <row r="811" spans="2:9" ht="12.75">
      <c r="B811" s="23"/>
      <c r="H811" s="11"/>
      <c r="I811" s="24"/>
    </row>
    <row r="812" spans="2:9" ht="12.75">
      <c r="B812" s="23"/>
      <c r="H812" s="11"/>
      <c r="I812" s="24"/>
    </row>
    <row r="813" spans="2:9" ht="12.75">
      <c r="B813" s="23"/>
      <c r="H813" s="11"/>
      <c r="I813" s="24"/>
    </row>
    <row r="814" spans="2:9" ht="12.75">
      <c r="B814" s="23"/>
      <c r="H814" s="11"/>
      <c r="I814" s="24"/>
    </row>
    <row r="815" spans="2:9" ht="12.75">
      <c r="B815" s="23"/>
      <c r="H815" s="11"/>
      <c r="I815" s="24"/>
    </row>
    <row r="816" spans="2:9" ht="12.75">
      <c r="B816" s="23"/>
      <c r="H816" s="11"/>
      <c r="I816" s="24"/>
    </row>
    <row r="817" spans="2:9" ht="12.75">
      <c r="B817" s="23"/>
      <c r="H817" s="11"/>
      <c r="I817" s="24"/>
    </row>
    <row r="818" spans="2:9" ht="12.75">
      <c r="B818" s="23"/>
      <c r="H818" s="11"/>
      <c r="I818" s="24"/>
    </row>
    <row r="819" spans="2:9" ht="12.75">
      <c r="B819" s="23"/>
      <c r="H819" s="11"/>
      <c r="I819" s="24"/>
    </row>
    <row r="820" spans="2:9" ht="12.75">
      <c r="B820" s="23"/>
      <c r="H820" s="11"/>
      <c r="I820" s="24"/>
    </row>
    <row r="821" spans="2:9" ht="12.75">
      <c r="B821" s="23"/>
      <c r="H821" s="11"/>
      <c r="I821" s="24"/>
    </row>
    <row r="822" spans="2:9" ht="12.75">
      <c r="B822" s="23"/>
      <c r="H822" s="11"/>
      <c r="I822" s="24"/>
    </row>
    <row r="823" spans="2:9" ht="12.75">
      <c r="B823" s="23"/>
      <c r="H823" s="11"/>
      <c r="I823" s="24"/>
    </row>
    <row r="824" spans="2:9" ht="12.75">
      <c r="B824" s="23"/>
      <c r="H824" s="11"/>
      <c r="I824" s="24"/>
    </row>
    <row r="825" spans="2:9" ht="12.75">
      <c r="B825" s="23"/>
      <c r="H825" s="11"/>
      <c r="I825" s="24"/>
    </row>
    <row r="826" spans="2:9" ht="12.75">
      <c r="B826" s="23"/>
      <c r="H826" s="11"/>
      <c r="I826" s="24"/>
    </row>
    <row r="827" spans="2:9" ht="12.75">
      <c r="B827" s="23"/>
      <c r="H827" s="11"/>
      <c r="I827" s="24"/>
    </row>
    <row r="828" spans="2:9" ht="12.75">
      <c r="B828" s="23"/>
      <c r="H828" s="11"/>
      <c r="I828" s="24"/>
    </row>
    <row r="829" spans="2:9" ht="12.75">
      <c r="B829" s="23"/>
      <c r="H829" s="11"/>
      <c r="I829" s="24"/>
    </row>
    <row r="830" spans="2:9" ht="12.75">
      <c r="B830" s="23"/>
      <c r="H830" s="11"/>
      <c r="I830" s="24"/>
    </row>
    <row r="831" spans="2:9" ht="12.75">
      <c r="B831" s="23"/>
      <c r="H831" s="11"/>
      <c r="I831" s="24"/>
    </row>
    <row r="832" spans="2:9" ht="12.75">
      <c r="B832" s="23"/>
      <c r="H832" s="11"/>
      <c r="I832" s="24"/>
    </row>
    <row r="833" spans="2:9" ht="12.75">
      <c r="B833" s="23"/>
      <c r="H833" s="11"/>
      <c r="I833" s="24"/>
    </row>
    <row r="834" spans="2:9" ht="12.75">
      <c r="B834" s="23"/>
      <c r="H834" s="11"/>
      <c r="I834" s="24"/>
    </row>
    <row r="835" spans="2:9" ht="12.75">
      <c r="B835" s="23"/>
      <c r="H835" s="11"/>
      <c r="I835" s="24"/>
    </row>
    <row r="836" spans="2:9" ht="12.75">
      <c r="B836" s="23"/>
      <c r="H836" s="11"/>
      <c r="I836" s="24"/>
    </row>
    <row r="837" spans="2:9" ht="12.75">
      <c r="B837" s="23"/>
      <c r="H837" s="11"/>
      <c r="I837" s="24"/>
    </row>
    <row r="838" spans="2:9" ht="12.75">
      <c r="B838" s="23"/>
      <c r="H838" s="11"/>
      <c r="I838" s="24"/>
    </row>
    <row r="839" spans="2:9" ht="12.75">
      <c r="B839" s="23"/>
      <c r="H839" s="11"/>
      <c r="I839" s="24"/>
    </row>
    <row r="840" spans="2:9" ht="12.75">
      <c r="B840" s="23"/>
      <c r="H840" s="11"/>
      <c r="I840" s="24"/>
    </row>
    <row r="841" spans="2:9" ht="12.75">
      <c r="B841" s="23"/>
      <c r="H841" s="11"/>
      <c r="I841" s="24"/>
    </row>
    <row r="842" spans="2:9" ht="12.75">
      <c r="B842" s="23"/>
      <c r="H842" s="11"/>
      <c r="I842" s="24"/>
    </row>
    <row r="843" spans="2:9" ht="12.75">
      <c r="B843" s="23"/>
      <c r="H843" s="11"/>
      <c r="I843" s="24"/>
    </row>
    <row r="844" spans="2:9" ht="12.75">
      <c r="B844" s="23"/>
      <c r="H844" s="11"/>
      <c r="I844" s="24"/>
    </row>
    <row r="845" spans="2:9" ht="12.75">
      <c r="B845" s="23"/>
      <c r="H845" s="11"/>
      <c r="I845" s="24"/>
    </row>
    <row r="846" spans="2:9" ht="12.75">
      <c r="B846" s="23"/>
      <c r="H846" s="11"/>
      <c r="I846" s="24"/>
    </row>
    <row r="847" spans="2:9" ht="12.75">
      <c r="B847" s="23"/>
      <c r="H847" s="11"/>
      <c r="I847" s="24"/>
    </row>
    <row r="848" spans="2:9" ht="12.75">
      <c r="B848" s="23"/>
      <c r="H848" s="11"/>
      <c r="I848" s="24"/>
    </row>
    <row r="849" spans="2:9" ht="12.75">
      <c r="B849" s="23"/>
      <c r="H849" s="11"/>
      <c r="I849" s="24"/>
    </row>
    <row r="850" spans="2:9" ht="12.75">
      <c r="B850" s="23"/>
      <c r="H850" s="11"/>
      <c r="I850" s="24"/>
    </row>
    <row r="851" spans="2:9" ht="12.75">
      <c r="B851" s="23"/>
      <c r="H851" s="11"/>
      <c r="I851" s="24"/>
    </row>
    <row r="852" spans="2:9" ht="12.75">
      <c r="B852" s="23"/>
      <c r="H852" s="11"/>
      <c r="I852" s="24"/>
    </row>
    <row r="853" spans="2:9" ht="12.75">
      <c r="B853" s="23"/>
      <c r="H853" s="11"/>
      <c r="I853" s="24"/>
    </row>
    <row r="854" spans="2:9" ht="12.75">
      <c r="B854" s="23"/>
      <c r="H854" s="11"/>
      <c r="I854" s="24"/>
    </row>
    <row r="855" spans="2:9" ht="12.75">
      <c r="B855" s="23"/>
      <c r="H855" s="11"/>
      <c r="I855" s="24"/>
    </row>
    <row r="856" spans="2:9" ht="12.75">
      <c r="B856" s="23"/>
      <c r="H856" s="11"/>
      <c r="I856" s="24"/>
    </row>
    <row r="857" spans="2:9" ht="12.75">
      <c r="B857" s="23"/>
      <c r="H857" s="11"/>
      <c r="I857" s="24"/>
    </row>
    <row r="858" spans="2:9" ht="12.75">
      <c r="B858" s="23"/>
      <c r="H858" s="11"/>
      <c r="I858" s="24"/>
    </row>
    <row r="859" spans="2:9" ht="12.75">
      <c r="B859" s="23"/>
      <c r="H859" s="11"/>
      <c r="I859" s="24"/>
    </row>
    <row r="860" spans="2:9" ht="12.75">
      <c r="B860" s="23"/>
      <c r="H860" s="11"/>
      <c r="I860" s="24"/>
    </row>
    <row r="861" spans="2:9" ht="12.75">
      <c r="B861" s="23"/>
      <c r="H861" s="11"/>
      <c r="I861" s="24"/>
    </row>
    <row r="862" spans="2:9" ht="12.75">
      <c r="B862" s="23"/>
      <c r="H862" s="11"/>
      <c r="I862" s="24"/>
    </row>
    <row r="863" spans="2:9" ht="12.75">
      <c r="B863" s="23"/>
      <c r="H863" s="11"/>
      <c r="I863" s="24"/>
    </row>
    <row r="864" spans="2:9" ht="12.75">
      <c r="B864" s="23"/>
      <c r="H864" s="11"/>
      <c r="I864" s="24"/>
    </row>
    <row r="865" spans="2:9" ht="12.75">
      <c r="B865" s="23"/>
      <c r="H865" s="11"/>
      <c r="I865" s="24"/>
    </row>
    <row r="866" spans="2:9" ht="12.75">
      <c r="B866" s="23"/>
      <c r="H866" s="11"/>
      <c r="I866" s="24"/>
    </row>
    <row r="867" spans="2:9" ht="12.75">
      <c r="B867" s="23"/>
      <c r="H867" s="11"/>
      <c r="I867" s="24"/>
    </row>
    <row r="868" spans="2:9" ht="12.75">
      <c r="B868" s="23"/>
      <c r="H868" s="11"/>
      <c r="I868" s="24"/>
    </row>
    <row r="869" spans="2:9" ht="12.75">
      <c r="B869" s="23"/>
      <c r="H869" s="11"/>
      <c r="I869" s="24"/>
    </row>
    <row r="870" spans="2:9" ht="12.75">
      <c r="B870" s="23"/>
      <c r="H870" s="11"/>
      <c r="I870" s="24"/>
    </row>
    <row r="871" spans="2:9" ht="12.75">
      <c r="B871" s="23"/>
      <c r="H871" s="11"/>
      <c r="I871" s="24"/>
    </row>
    <row r="872" spans="2:9" ht="12.75">
      <c r="B872" s="23"/>
      <c r="H872" s="11"/>
      <c r="I872" s="24"/>
    </row>
    <row r="873" spans="2:9" ht="12.75">
      <c r="B873" s="23"/>
      <c r="H873" s="11"/>
      <c r="I873" s="24"/>
    </row>
    <row r="874" spans="2:9" ht="12.75">
      <c r="B874" s="23"/>
      <c r="H874" s="11"/>
      <c r="I874" s="24"/>
    </row>
    <row r="875" spans="2:9" ht="12.75">
      <c r="B875" s="23"/>
      <c r="H875" s="11"/>
      <c r="I875" s="24"/>
    </row>
    <row r="876" spans="2:9" ht="12.75">
      <c r="B876" s="23"/>
      <c r="H876" s="11"/>
      <c r="I876" s="24"/>
    </row>
    <row r="877" spans="2:9" ht="12.75">
      <c r="B877" s="23"/>
      <c r="H877" s="11"/>
      <c r="I877" s="24"/>
    </row>
    <row r="878" spans="2:9" ht="12.75">
      <c r="B878" s="23"/>
      <c r="H878" s="11"/>
      <c r="I878" s="24"/>
    </row>
    <row r="879" spans="2:9" ht="12.75">
      <c r="B879" s="23"/>
      <c r="H879" s="11"/>
      <c r="I879" s="24"/>
    </row>
    <row r="880" spans="2:9" ht="12.75">
      <c r="B880" s="23"/>
      <c r="H880" s="11"/>
      <c r="I880" s="24"/>
    </row>
    <row r="881" spans="2:9" ht="12.75">
      <c r="B881" s="23"/>
      <c r="H881" s="11"/>
      <c r="I881" s="24"/>
    </row>
    <row r="882" spans="2:9" ht="12.75">
      <c r="B882" s="23"/>
      <c r="H882" s="11"/>
      <c r="I882" s="24"/>
    </row>
    <row r="883" spans="2:9" ht="12.75">
      <c r="B883" s="23"/>
      <c r="H883" s="11"/>
      <c r="I883" s="24"/>
    </row>
    <row r="884" spans="2:9" ht="12.75">
      <c r="B884" s="23"/>
      <c r="H884" s="11"/>
      <c r="I884" s="24"/>
    </row>
    <row r="885" spans="2:9" ht="12.75">
      <c r="B885" s="23"/>
      <c r="H885" s="11"/>
      <c r="I885" s="24"/>
    </row>
    <row r="886" spans="2:9" ht="12.75">
      <c r="B886" s="23"/>
      <c r="H886" s="11"/>
      <c r="I886" s="24"/>
    </row>
    <row r="887" spans="2:9" ht="12.75">
      <c r="B887" s="23"/>
      <c r="H887" s="11"/>
      <c r="I887" s="24"/>
    </row>
    <row r="888" spans="2:9" ht="12.75">
      <c r="B888" s="23"/>
      <c r="H888" s="11"/>
      <c r="I888" s="24"/>
    </row>
    <row r="889" spans="2:9" ht="12.75">
      <c r="B889" s="23"/>
      <c r="H889" s="11"/>
      <c r="I889" s="24"/>
    </row>
    <row r="890" spans="2:9" ht="12.75">
      <c r="B890" s="23"/>
      <c r="H890" s="11"/>
      <c r="I890" s="24"/>
    </row>
    <row r="891" spans="2:9" ht="12.75">
      <c r="B891" s="23"/>
      <c r="H891" s="11"/>
      <c r="I891" s="24"/>
    </row>
    <row r="892" spans="2:9" ht="12.75">
      <c r="B892" s="23"/>
      <c r="H892" s="11"/>
      <c r="I892" s="24"/>
    </row>
    <row r="893" spans="2:9" ht="12.75">
      <c r="B893" s="23"/>
      <c r="H893" s="11"/>
      <c r="I893" s="24"/>
    </row>
    <row r="894" spans="2:9" ht="12.75">
      <c r="B894" s="23"/>
      <c r="H894" s="11"/>
      <c r="I894" s="24"/>
    </row>
    <row r="895" spans="2:9" ht="12.75">
      <c r="B895" s="23"/>
      <c r="H895" s="11"/>
      <c r="I895" s="24"/>
    </row>
    <row r="896" spans="2:9" ht="12.75">
      <c r="B896" s="23"/>
      <c r="H896" s="11"/>
      <c r="I896" s="24"/>
    </row>
    <row r="897" spans="2:9" ht="12.75">
      <c r="B897" s="23"/>
      <c r="H897" s="11"/>
      <c r="I897" s="24"/>
    </row>
    <row r="898" spans="2:9" ht="12.75">
      <c r="B898" s="23"/>
      <c r="H898" s="11"/>
      <c r="I898" s="24"/>
    </row>
    <row r="899" spans="2:9" ht="12.75">
      <c r="B899" s="23"/>
      <c r="H899" s="11"/>
      <c r="I899" s="24"/>
    </row>
    <row r="900" spans="2:9" ht="12.75">
      <c r="B900" s="23"/>
      <c r="H900" s="11"/>
      <c r="I900" s="24"/>
    </row>
    <row r="901" spans="2:9" ht="12.75">
      <c r="B901" s="23"/>
      <c r="H901" s="11"/>
      <c r="I901" s="24"/>
    </row>
    <row r="902" spans="2:9" ht="12.75">
      <c r="B902" s="23"/>
      <c r="H902" s="11"/>
      <c r="I902" s="24"/>
    </row>
    <row r="903" spans="2:9" ht="12.75">
      <c r="B903" s="23"/>
      <c r="H903" s="11"/>
      <c r="I903" s="24"/>
    </row>
    <row r="904" spans="2:9" ht="12.75">
      <c r="B904" s="23"/>
      <c r="H904" s="11"/>
      <c r="I904" s="24"/>
    </row>
    <row r="905" spans="2:9" ht="12.75">
      <c r="B905" s="23"/>
      <c r="H905" s="11"/>
      <c r="I905" s="24"/>
    </row>
    <row r="906" spans="2:9" ht="12.75">
      <c r="B906" s="23"/>
      <c r="H906" s="11"/>
      <c r="I906" s="24"/>
    </row>
    <row r="907" spans="2:9" ht="12.75">
      <c r="B907" s="23"/>
      <c r="H907" s="11"/>
      <c r="I907" s="24"/>
    </row>
    <row r="908" spans="2:9" ht="12.75">
      <c r="B908" s="23"/>
      <c r="H908" s="11"/>
      <c r="I908" s="24"/>
    </row>
    <row r="909" spans="2:9" ht="12.75">
      <c r="B909" s="23"/>
      <c r="H909" s="11"/>
      <c r="I909" s="24"/>
    </row>
    <row r="910" spans="2:9" ht="12.75">
      <c r="B910" s="23"/>
      <c r="H910" s="11"/>
      <c r="I910" s="24"/>
    </row>
    <row r="911" spans="2:9" ht="12.75">
      <c r="B911" s="23"/>
      <c r="H911" s="11"/>
      <c r="I911" s="24"/>
    </row>
    <row r="912" spans="2:9" ht="12.75">
      <c r="B912" s="23"/>
      <c r="H912" s="11"/>
      <c r="I912" s="24"/>
    </row>
    <row r="913" spans="2:9" ht="12.75">
      <c r="B913" s="23"/>
      <c r="H913" s="11"/>
      <c r="I913" s="24"/>
    </row>
    <row r="914" spans="2:9" ht="12.75">
      <c r="B914" s="23"/>
      <c r="H914" s="11"/>
      <c r="I914" s="24"/>
    </row>
    <row r="915" spans="2:9" ht="12.75">
      <c r="B915" s="23"/>
      <c r="H915" s="11"/>
      <c r="I915" s="24"/>
    </row>
    <row r="916" spans="2:9" ht="12.75">
      <c r="B916" s="23"/>
      <c r="H916" s="11"/>
      <c r="I916" s="24"/>
    </row>
    <row r="917" spans="2:9" ht="12.75">
      <c r="B917" s="23"/>
      <c r="H917" s="11"/>
      <c r="I917" s="24"/>
    </row>
    <row r="918" spans="2:9" ht="12.75">
      <c r="B918" s="23"/>
      <c r="H918" s="11"/>
      <c r="I918" s="24"/>
    </row>
    <row r="919" spans="2:9" ht="12.75">
      <c r="B919" s="23"/>
      <c r="H919" s="11"/>
      <c r="I919" s="24"/>
    </row>
    <row r="920" spans="2:9" ht="12.75">
      <c r="B920" s="23"/>
      <c r="H920" s="11"/>
      <c r="I920" s="24"/>
    </row>
    <row r="921" spans="2:9" ht="12.75">
      <c r="B921" s="23"/>
      <c r="H921" s="11"/>
      <c r="I921" s="24"/>
    </row>
    <row r="922" spans="2:9" ht="12.75">
      <c r="B922" s="23"/>
      <c r="H922" s="11"/>
      <c r="I922" s="24"/>
    </row>
    <row r="923" spans="2:9" ht="12.75">
      <c r="B923" s="23"/>
      <c r="H923" s="11"/>
      <c r="I923" s="24"/>
    </row>
    <row r="924" spans="2:9" ht="12.75">
      <c r="B924" s="23"/>
      <c r="H924" s="11"/>
      <c r="I924" s="24"/>
    </row>
    <row r="925" spans="2:9" ht="12.75">
      <c r="B925" s="23"/>
      <c r="H925" s="11"/>
      <c r="I925" s="24"/>
    </row>
    <row r="926" spans="2:9" ht="12.75">
      <c r="B926" s="23"/>
      <c r="H926" s="11"/>
      <c r="I926" s="24"/>
    </row>
    <row r="927" spans="2:9" ht="12.75">
      <c r="B927" s="23"/>
      <c r="H927" s="11"/>
      <c r="I927" s="24"/>
    </row>
    <row r="928" spans="2:9" ht="12.75">
      <c r="B928" s="23"/>
      <c r="H928" s="11"/>
      <c r="I928" s="24"/>
    </row>
    <row r="929" spans="2:9" ht="12.75">
      <c r="B929" s="23"/>
      <c r="H929" s="11"/>
      <c r="I929" s="24"/>
    </row>
    <row r="930" spans="2:9" ht="12.75">
      <c r="B930" s="23"/>
      <c r="H930" s="11"/>
      <c r="I930" s="24"/>
    </row>
    <row r="931" spans="2:9" ht="12.75">
      <c r="B931" s="23"/>
      <c r="H931" s="11"/>
      <c r="I931" s="24"/>
    </row>
  </sheetData>
  <mergeCells count="5">
    <mergeCell ref="B103:H103"/>
    <mergeCell ref="B149:G149"/>
    <mergeCell ref="B1:H1"/>
    <mergeCell ref="B2:H2"/>
    <mergeCell ref="B3:E3"/>
  </mergeCells>
  <printOptions horizontalCentered="1" gridLines="1"/>
  <pageMargins left="0.70866141732283472" right="0.70866141732283472" top="0.74803149606299213" bottom="0.74803149606299213" header="0" footer="0"/>
  <pageSetup paperSize="9" scale="70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19.10.2026</vt:lpstr>
      <vt:lpstr>'19.10.2026'!Область_друку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2026-10-19T06:50:55Z</cp:lastPrinted>
  <dcterms:created xsi:type="dcterms:W3CDTF">2026-10-19T06:41:03Z</dcterms:created>
  <dcterms:modified xsi:type="dcterms:W3CDTF">2026-10-19T06:53:06Z</dcterms:modified>
</cp:coreProperties>
</file>