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2315"/>
  </bookViews>
  <sheets>
    <sheet name="27.04.2026" sheetId="6" r:id="rId1"/>
  </sheets>
  <definedNames>
    <definedName name="_xlnm.Print_Area" localSheetId="0">'27.04.2026'!$A$1:$I$275</definedName>
  </definedNames>
  <calcPr calcId="152511"/>
</workbook>
</file>

<file path=xl/calcChain.xml><?xml version="1.0" encoding="utf-8"?>
<calcChain xmlns="http://schemas.openxmlformats.org/spreadsheetml/2006/main">
  <c r="G275" i="6" l="1"/>
  <c r="G274" i="6"/>
  <c r="G273" i="6"/>
  <c r="G272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1" i="6"/>
  <c r="G160" i="6"/>
  <c r="G159" i="6"/>
  <c r="F158" i="6"/>
  <c r="G158" i="6" s="1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<sst xmlns="http://schemas.openxmlformats.org/spreadsheetml/2006/main" count="733" uniqueCount="336">
  <si>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</si>
  <si>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</si>
  <si>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</si>
  <si>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</si>
  <si>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</si>
  <si>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</si>
  <si>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</si>
  <si>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</si>
  <si>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</si>
  <si>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</si>
  <si>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</si>
  <si>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</si>
  <si>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</si>
  <si>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</si>
  <si>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</si>
  <si>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</si>
  <si>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</si>
  <si>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</si>
  <si>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</si>
  <si>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</si>
  <si>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</si>
  <si>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</si>
  <si>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</si>
  <si>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</si>
  <si>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</si>
  <si>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</si>
  <si>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</si>
  <si>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</si>
  <si>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</si>
  <si>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</si>
  <si>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</si>
  <si>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</si>
  <si>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</si>
  <si>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</si>
  <si>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</si>
  <si>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</si>
  <si>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</si>
  <si>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</si>
  <si>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</si>
  <si>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</si>
  <si>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</si>
  <si>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</si>
  <si>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</si>
  <si>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</si>
  <si>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</si>
  <si>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</si>
  <si>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</si>
  <si>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</si>
  <si>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</si>
  <si>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</si>
  <si>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</si>
  <si>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</si>
  <si>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</si>
  <si>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</si>
  <si>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</si>
  <si>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</si>
  <si>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</si>
  <si>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</si>
  <si>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</si>
  <si>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</si>
  <si>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</si>
  <si>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</si>
  <si>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</si>
  <si>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</si>
  <si>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</si>
  <si>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</si>
  <si>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</si>
  <si>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</si>
  <si>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</si>
  <si>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</si>
  <si>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</si>
  <si>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</si>
  <si>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</si>
  <si>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</si>
  <si>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</si>
  <si>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</si>
  <si>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</si>
  <si>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</si>
  <si>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</si>
  <si>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</si>
  <si>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</si>
  <si>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</si>
  <si>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</si>
  <si>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</si>
  <si>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</si>
  <si>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</si>
  <si>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</si>
  <si>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</si>
  <si>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</si>
  <si>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</si>
  <si>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</si>
  <si>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</si>
  <si>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</si>
  <si>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</si>
  <si>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</si>
  <si>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</si>
  <si>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</si>
  <si>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</si>
  <si>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</si>
  <si>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</si>
  <si>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</si>
  <si>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</si>
  <si>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</si>
  <si>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</si>
  <si>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</si>
  <si>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</si>
  <si>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</si>
  <si>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</si>
  <si>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</si>
  <si>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</si>
  <si>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</si>
  <si>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</si>
  <si>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</si>
  <si>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</si>
  <si>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</si>
  <si>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</si>
  <si>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</si>
  <si>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</si>
  <si>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</si>
  <si>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</si>
  <si>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</si>
  <si>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</si>
  <si>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</si>
  <si>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</si>
  <si>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</si>
  <si>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</si>
  <si>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</si>
  <si>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</si>
  <si>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</si>
  <si>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</si>
  <si>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</si>
  <si>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</si>
  <si>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</si>
  <si>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</si>
  <si>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</si>
  <si>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</si>
  <si>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</si>
  <si>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</si>
  <si>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</si>
  <si>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</si>
  <si>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</si>
  <si>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</si>
  <si>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</si>
  <si>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</si>
  <si>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</si>
  <si>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</si>
  <si>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</si>
  <si>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</si>
  <si>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</si>
  <si>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</si>
  <si>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</si>
  <si>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</si>
  <si>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</si>
  <si>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</si>
  <si>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</si>
  <si>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Вакцина проти туберкульозу (БЦЖ)/ S359114 BCG VACCINE Freeze-dried, intradermail 0,5 mg for 1,0 ml diluents Vial of 20 doses, серія 0374МА093</t>
  </si>
  <si>
    <t>фл/доз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</si>
  <si>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</si>
  <si>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</si>
  <si>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</si>
  <si>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</si>
  <si>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</si>
  <si>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</si>
  <si>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</si>
  <si>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</si>
  <si>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 xml:space="preserve">Вакцина COMIRNATY від COVID-19 (від 12 років) / COMIRNATY 0.1mg/ml 10x2.25ml GVL PFE EU, серія МН2939 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</si>
  <si>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</si>
  <si>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</si>
  <si>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</si>
  <si>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</si>
  <si>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</si>
  <si>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</si>
  <si>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</si>
  <si>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</si>
  <si>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</si>
  <si>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</si>
  <si>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</si>
  <si>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</si>
  <si>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</si>
  <si>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</si>
  <si>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</si>
  <si>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</si>
  <si>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</si>
  <si>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</si>
  <si>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</si>
  <si>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</si>
  <si>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</si>
  <si>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</si>
  <si>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</si>
  <si>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</si>
  <si>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  </t>
  </si>
  <si>
    <t>№30</t>
  </si>
  <si>
    <t>Амлодипін, табл. 5 мг</t>
  </si>
  <si>
    <t>№100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</si>
  <si>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</si>
  <si>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</si>
  <si>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</si>
  <si>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</si>
  <si>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</si>
  <si>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</si>
  <si>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</si>
  <si>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Дезлоратадин 5 мг, табл.</t>
  </si>
  <si>
    <t>Диклофенак, табл. 25 мг</t>
  </si>
  <si>
    <t>туба</t>
  </si>
  <si>
    <t>Еналаприл, 20 мг, табл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</si>
  <si>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</si>
  <si>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</si>
  <si>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</si>
  <si>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</si>
  <si>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</si>
  <si>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</si>
  <si>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</si>
  <si>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№28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</si>
  <si>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</si>
  <si>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</si>
  <si>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</si>
  <si>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</si>
  <si>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</si>
  <si>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Спіронолактон, 25 мг, табл.</t>
  </si>
  <si>
    <t>Сульфадіазин сріблого, 1% крем, 50г</t>
  </si>
  <si>
    <t>TYLENOL супозиторій 200 мг,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</si>
  <si>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</si>
  <si>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</si>
  <si>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</si>
  <si>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</si>
  <si>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</si>
  <si>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</si>
  <si>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>Хлоргексидин 5% розчин,</t>
  </si>
  <si>
    <t xml:space="preserve">1л </t>
  </si>
  <si>
    <t xml:space="preserve">Zinkorot 25 tabl,, 25 mg, №100 </t>
  </si>
  <si>
    <t>Ципрофлоксацин, табл. по 500 мг</t>
  </si>
  <si>
    <t>Тест-смужки для сечі (білок, глюкоза, РН)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</si>
  <si>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</si>
  <si>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</si>
  <si>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</si>
  <si>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</si>
  <si>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</si>
  <si>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</si>
  <si>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</si>
  <si>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</si>
  <si>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</si>
  <si>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</si>
  <si>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</si>
  <si>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</si>
  <si>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</si>
  <si>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</si>
  <si>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</si>
  <si>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</si>
  <si>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</si>
  <si>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</si>
  <si>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</si>
  <si>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</si>
  <si>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</si>
  <si>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</si>
  <si>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</si>
  <si>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№500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</si>
  <si>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</si>
  <si>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</si>
  <si>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</si>
  <si>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</si>
  <si>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</si>
  <si>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</si>
  <si>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</si>
  <si>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</si>
  <si>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</si>
  <si>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 xml:space="preserve">Альбендозол, 400мг, таблетки зі смаком 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</si>
  <si>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</si>
  <si>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</si>
  <si>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</si>
  <si>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Ацетилсаліцилова кислота 75 мг</t>
  </si>
  <si>
    <t>Беклометазон 100 мг/доза, інгалятор</t>
  </si>
  <si>
    <t>Беклометазон 250 мг/доза, інгалятор</t>
  </si>
  <si>
    <t>Бензилбензоат 25%, пляшка</t>
  </si>
  <si>
    <t>пл</t>
  </si>
  <si>
    <t>Бісопрололу фумарат, 10 мг, табл</t>
  </si>
  <si>
    <t>Бісопрололу Simg, 5 мг, табл</t>
  </si>
  <si>
    <t>Вітамін А 200 0001U (Ретинол), капс</t>
  </si>
  <si>
    <t>Вітамін С 250 мг (Аскорбінова кислота), жув.табл.</t>
  </si>
  <si>
    <t>Гідрохлортіазид 25 мг, табл</t>
  </si>
  <si>
    <t>Гліклазид 80мг, табл</t>
  </si>
  <si>
    <t>Глюконат заліза 517 мг (60 мг Fe), фолієва к-та 0,4 мг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</si>
  <si>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</si>
  <si>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</si>
  <si>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</si>
  <si>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 малеат 10 мг, табл</t>
  </si>
  <si>
    <t>Еналаприл 20 мг + гідрохлортіазид 12,5 мг, табл</t>
  </si>
  <si>
    <t>№56</t>
  </si>
  <si>
    <t>Ізорем (ізосорбіту динітрат) 5 мг, табл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</si>
  <si>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</si>
  <si>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</si>
  <si>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</si>
  <si>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</si>
  <si>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</si>
  <si>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</si>
  <si>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</si>
  <si>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</si>
  <si>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Ністатин 30 мл, суспензія оральна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</si>
  <si>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</si>
  <si>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</si>
  <si>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</si>
  <si>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</si>
  <si>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</si>
  <si>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</si>
  <si>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</si>
  <si>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</si>
  <si>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Сульфадіазин срібла, 1% крем, 50г</t>
  </si>
  <si>
    <t>Сульфат цинку, 20 мг,диспергована табл</t>
  </si>
  <si>
    <t>Фолієва кислота 5 мг,табл</t>
  </si>
  <si>
    <t>Фурасемід 40 мг, табл</t>
  </si>
  <si>
    <t>Хлоргексидину глюконат 5%, пляшка</t>
  </si>
  <si>
    <t>1л/1000 мл</t>
  </si>
  <si>
    <t>Пакет д/табл, що закрив.з піктограм.60х80х0,5мм</t>
  </si>
  <si>
    <t>без терм</t>
  </si>
  <si>
    <t>Табетки для очищення води 1,67 г, 1 г вільного хлору</t>
  </si>
  <si>
    <t xml:space="preserve">Шприци ін"єкційні одноразового використання ТМ IGAR 1 мл 3-х компонентний, голка 0,4х13мм, 27G </t>
  </si>
  <si>
    <t xml:space="preserve">Набір реагентів для визначення холестерину 250 мл (Реагент 1х250) </t>
  </si>
  <si>
    <t xml:space="preserve">Наконечник "Волес" тип "Гільсон" 0,5-200 мкл, універсальний жовтий </t>
  </si>
  <si>
    <t>Розчин ізотонічний 20л</t>
  </si>
  <si>
    <t>Розчин для промивання 1л</t>
  </si>
  <si>
    <t>Вакцина DIFTET для профілактики дифтерії та правця адсорбована / S359133 DT Vaccine with VVM 10 dose vials, 5 мл, серія С2161</t>
  </si>
  <si>
    <t>Вакцина проти дифтерії, правця та кашлюку / DTP VACCINE (2024) Adsorbed Diphtheria, Tetanus and Pertussis vaccine Pediatric dose, vial of 10 doses, серія 221100525А</t>
  </si>
  <si>
    <t>Інактивована поліомієлітна вакцина IПВ / IPV pack 10d en generic VVM - A7, 5мл, серія 2524001А</t>
  </si>
  <si>
    <t xml:space="preserve">Шприц з голкою / Syringe RUP 2 ML LS 23Gx1, (2 мл), серія 4316350, Індія </t>
  </si>
  <si>
    <t>Самостійний тест на ВІЛ OraQuick HIV Self-Test/OraQuick HIV Self Test uick HIV 1/2, серія 0006722519</t>
  </si>
  <si>
    <t xml:space="preserve">Експрес-тест для виявлення антитіл до ВІЛ 1/2 3 лінії  STANDARDTM K"Ю/ Standars Q HIV 1/2 Ab 3_Line Test, серія 5356АН1АС/1 </t>
  </si>
  <si>
    <t>Швидка відповідь Експрес-тест ВІЛ 1-2.0 (Версія 2.0) Kit/набір №5/First Response HIV 1-2.0 Card Test (Version 2.0), серія 77J2825S</t>
  </si>
  <si>
    <t>Експрес-тест для одночасного виявлення IgG, IgM, IgA  антитіл до ВІЛ-1 та ВІЛ-2 №25, HIV-1/2, Bioline 3.0, 25/Test Bioline ВІЛ-1/2 3.0, серія 03АDK028AF</t>
  </si>
  <si>
    <t>Bioline HCV експрес-тест для виявлення антитіл до вірусу гепатиту С, 25 тестів, набір містить безпечні ланцети 25 шт., серія 02BDK040AB</t>
  </si>
  <si>
    <t xml:space="preserve">Експрес-тест для виявлення поверхневого антигену гепатиту В Determine HBdAg 2 (100тестів), серія 0001189739 </t>
  </si>
  <si>
    <t>Буферний розчин /CHASE BUFFER, серія 0001157750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</si>
  <si>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</si>
  <si>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</si>
  <si>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27.04.2026р</t>
  </si>
  <si>
    <t xml:space="preserve">Дофамін-Дарниця, концетр.д/ розч.для інф. 40мг/мл, по 5 мл </t>
  </si>
  <si>
    <t>10 тест-касет/уп</t>
  </si>
  <si>
    <t>Бахіли медичні низькі (в уп.50пар) "Славна" (п/ет - 8г/м2) н/с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</si>
</sst>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d\.m\.yyyy"/>
  </numFmts>
  <fonts count="16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3" fillId="0" borderId="0" xfId="0" applyFont="1" applyAlignment="1"/>
    <xf numFmtId="0" fontId="6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3" borderId="0" xfId="0" applyFont="1" applyFill="1"/>
    <xf numFmtId="0" fontId="7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6" fillId="0" borderId="0" xfId="0" applyFont="1" applyAlignment="1"/>
    <xf numFmtId="0" fontId="5" fillId="0" borderId="0" xfId="0" applyFont="1" applyAlignment="1">
      <alignment wrapText="1"/>
    </xf>
    <xf numFmtId="0" fontId="5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1" fillId="0" borderId="1" xfId="0" applyFont="1" applyFill="1" applyBorder="1" applyAlignment="1"/>
    <xf numFmtId="0" fontId="11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165" fontId="11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6" fontId="11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167" fontId="8" fillId="0" borderId="4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6" xfId="0" applyFont="1" applyFill="1" applyBorder="1" applyAlignment="1">
      <alignment horizontal="center" wrapText="1"/>
    </xf>
    <xf numFmtId="0" fontId="14" fillId="0" borderId="6" xfId="0" applyFont="1" applyFill="1" applyBorder="1"/>
    <xf numFmtId="0" fontId="8" fillId="0" borderId="4" xfId="0" applyFont="1" applyFill="1" applyBorder="1" applyAlignment="1">
      <alignment wrapText="1"/>
    </xf>
    <xf numFmtId="2" fontId="8" fillId="0" borderId="4" xfId="0" applyNumberFormat="1" applyFont="1" applyFill="1" applyBorder="1" applyAlignment="1"/>
    <xf numFmtId="0" fontId="8" fillId="0" borderId="4" xfId="0" applyFont="1" applyFill="1" applyBorder="1" applyAlignment="1"/>
    <xf numFmtId="167" fontId="8" fillId="0" borderId="4" xfId="0" applyNumberFormat="1" applyFont="1" applyFill="1" applyBorder="1" applyAlignment="1"/>
    <xf numFmtId="0" fontId="11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65" fontId="11" fillId="0" borderId="4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166" fontId="11" fillId="0" borderId="4" xfId="0" applyNumberFormat="1" applyFont="1" applyFill="1" applyBorder="1" applyAlignment="1">
      <alignment wrapText="1"/>
    </xf>
    <xf numFmtId="168" fontId="11" fillId="0" borderId="4" xfId="0" applyNumberFormat="1" applyFont="1" applyFill="1" applyBorder="1" applyAlignment="1">
      <alignment wrapText="1"/>
    </xf>
    <xf numFmtId="164" fontId="11" fillId="0" borderId="4" xfId="0" applyNumberFormat="1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4" fillId="0" borderId="2" xfId="0" applyFont="1" applyFill="1" applyBorder="1"/>
    <xf numFmtId="0" fontId="8" fillId="0" borderId="5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12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4" xfId="0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wrapText="1"/>
    </xf>
    <xf numFmtId="166" fontId="8" fillId="0" borderId="4" xfId="0" applyNumberFormat="1" applyFont="1" applyFill="1" applyBorder="1" applyAlignment="1"/>
    <xf numFmtId="165" fontId="8" fillId="0" borderId="4" xfId="0" applyNumberFormat="1" applyFont="1" applyFill="1" applyBorder="1" applyAlignment="1"/>
    <xf numFmtId="0" fontId="9" fillId="0" borderId="8" xfId="0" applyFont="1" applyFill="1" applyBorder="1" applyAlignment="1"/>
    <xf numFmtId="0" fontId="12" fillId="0" borderId="8" xfId="0" applyFont="1" applyFill="1" applyBorder="1" applyAlignment="1"/>
    <xf numFmtId="0" fontId="8" fillId="0" borderId="1" xfId="0" applyFont="1" applyFill="1" applyBorder="1" applyAlignment="1"/>
    <xf numFmtId="0" fontId="8" fillId="0" borderId="1" xfId="0" applyFont="1" applyFill="1" applyBorder="1"/>
    <xf numFmtId="2" fontId="8" fillId="0" borderId="1" xfId="0" applyNumberFormat="1" applyFont="1" applyFill="1" applyBorder="1" applyAlignment="1"/>
    <xf numFmtId="0" fontId="8" fillId="0" borderId="0" xfId="0" applyFont="1" applyFill="1"/>
    <xf numFmtId="165" fontId="9" fillId="0" borderId="4" xfId="0" applyNumberFormat="1" applyFont="1" applyFill="1" applyBorder="1" applyAlignment="1"/>
    <xf numFmtId="0" fontId="12" fillId="0" borderId="7" xfId="0" applyFont="1" applyFill="1" applyBorder="1" applyAlignment="1"/>
    <xf numFmtId="0" fontId="12" fillId="0" borderId="1" xfId="0" applyFont="1" applyFill="1" applyBorder="1" applyAlignment="1"/>
    <xf numFmtId="166" fontId="8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0" fontId="8" fillId="0" borderId="9" xfId="0" applyFont="1" applyFill="1" applyBorder="1" applyAlignment="1"/>
    <xf numFmtId="0" fontId="8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right"/>
    </xf>
    <xf numFmtId="0" fontId="9" fillId="0" borderId="1" xfId="0" applyFont="1" applyFill="1" applyBorder="1"/>
    <xf numFmtId="0" fontId="9" fillId="0" borderId="0" xfId="0" applyFont="1" applyFill="1"/>
    <xf numFmtId="165" fontId="8" fillId="0" borderId="1" xfId="0" applyNumberFormat="1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4"/>
  <sheetViews>
    <sheetView tabSelected="1" workbookViewId="0">
      <selection sqref="A1:I275"/>
    </sheetView>
  </sheetViews>
  <sheetFormatPr defaultColWidth="12.5703125" defaultRowHeight="15.75" customHeight="1"/>
  <cols>
    <col min="1" max="1" width="5.7109375" customWidth="1"/>
    <col min="2" max="2" width="57" customWidth="1"/>
    <col min="3" max="3" width="5.5703125" customWidth="1"/>
    <col min="4" max="4" width="12.85546875" customWidth="1"/>
    <col min="5" max="5" width="8.7109375" customWidth="1"/>
    <col min="6" max="6" width="8.28515625" customWidth="1"/>
    <col min="7" max="7" width="10" customWidth="1"/>
    <col min="8" max="8" width="7" customWidth="1"/>
    <col min="9" max="9" width="6.5703125" customWidth="1"/>
    <col min="10" max="10" width="7.140625" customWidth="1"/>
    <col min="11" max="11" width="7.42578125" hidden="1" customWidth="1"/>
  </cols>
  <sheetData>
    <row r="1" spans="1:11" ht="15.75" customHeight="1">
      <c r="A1" s="32"/>
      <c r="B1" s="28" t="s">
        <v>330</v>
      </c>
      <c r="C1" s="28"/>
      <c r="D1" s="28"/>
      <c r="E1" s="28"/>
      <c r="F1" s="28"/>
      <c r="G1" s="28"/>
      <c r="H1" s="28"/>
      <c r="I1" s="32"/>
    </row>
    <row r="2" spans="1:11" ht="15.75" customHeight="1">
      <c r="A2" s="32"/>
      <c r="B2" s="29" t="s">
        <v>331</v>
      </c>
      <c r="C2" s="29"/>
      <c r="D2" s="29"/>
      <c r="E2" s="29"/>
      <c r="F2" s="29"/>
      <c r="G2" s="29"/>
      <c r="H2" s="29"/>
      <c r="I2" s="32"/>
    </row>
    <row r="3" spans="1:11" ht="15.75" customHeight="1">
      <c r="A3" s="32"/>
      <c r="B3" s="30" t="s">
        <v>332</v>
      </c>
      <c r="C3" s="30"/>
      <c r="D3" s="30"/>
      <c r="E3" s="30"/>
      <c r="F3" s="31"/>
      <c r="G3" s="31"/>
      <c r="H3" s="31"/>
      <c r="I3" s="32"/>
    </row>
    <row r="4" spans="1:11" ht="39" customHeight="1">
      <c r="A4" s="33" t="s">
        <v>0</v>
      </c>
      <c r="B4" s="34" t="s">
        <v>1</v>
      </c>
      <c r="C4" s="35" t="s">
        <v>2</v>
      </c>
      <c r="D4" s="36" t="s">
        <v>3</v>
      </c>
      <c r="E4" s="37" t="s">
        <v>4</v>
      </c>
      <c r="F4" s="38" t="s">
        <v>5</v>
      </c>
      <c r="G4" s="38" t="s">
        <v>6</v>
      </c>
      <c r="H4" s="38" t="s">
        <v>7</v>
      </c>
      <c r="I4" s="39" t="s">
        <v>8</v>
      </c>
      <c r="J4" s="1"/>
      <c r="K4" s="1" t="s">
        <v>9</v>
      </c>
    </row>
    <row r="5" spans="1:11" ht="15.95" customHeight="1">
      <c r="A5" s="40">
        <v>1</v>
      </c>
      <c r="B5" s="41" t="s">
        <v>11</v>
      </c>
      <c r="C5" s="42" t="s">
        <v>12</v>
      </c>
      <c r="D5" s="43" t="s">
        <v>13</v>
      </c>
      <c r="E5" s="44">
        <v>46143</v>
      </c>
      <c r="F5" s="45">
        <v>25.44</v>
      </c>
      <c r="G5" s="46">
        <f>F5*H5</f>
        <v>25.44</v>
      </c>
      <c r="H5" s="45">
        <v>1</v>
      </c>
      <c r="I5" s="47"/>
      <c r="J5" s="2"/>
      <c r="K5" s="3"/>
    </row>
    <row r="6" spans="1:11" ht="15.95" customHeight="1">
      <c r="A6" s="40">
        <v>2</v>
      </c>
      <c r="B6" s="41" t="s">
        <v>11</v>
      </c>
      <c r="C6" s="42" t="s">
        <v>12</v>
      </c>
      <c r="D6" s="43" t="s">
        <v>14</v>
      </c>
      <c r="E6" s="48">
        <v>46539</v>
      </c>
      <c r="F6" s="45">
        <v>42.18</v>
      </c>
      <c r="G6" s="46">
        <f>F6*H6-0.02</f>
        <v>1223.2</v>
      </c>
      <c r="H6" s="45">
        <v>29</v>
      </c>
      <c r="I6" s="47"/>
      <c r="J6" s="2"/>
      <c r="K6" s="3"/>
    </row>
    <row r="7" spans="1:11" ht="15.95" customHeight="1">
      <c r="A7" s="40">
        <v>3</v>
      </c>
      <c r="B7" s="41" t="s">
        <v>11</v>
      </c>
      <c r="C7" s="42" t="s">
        <v>12</v>
      </c>
      <c r="D7" s="43" t="s">
        <v>15</v>
      </c>
      <c r="E7" s="44">
        <v>46447</v>
      </c>
      <c r="F7" s="45">
        <v>31.45</v>
      </c>
      <c r="G7" s="46">
        <f>F7*H7-0.05</f>
        <v>628.95000000000005</v>
      </c>
      <c r="H7" s="45">
        <v>20</v>
      </c>
      <c r="I7" s="47"/>
      <c r="J7" s="2"/>
      <c r="K7" s="3"/>
    </row>
    <row r="8" spans="1:11" ht="15.95" customHeight="1">
      <c r="A8" s="40">
        <v>4</v>
      </c>
      <c r="B8" s="41" t="s">
        <v>17</v>
      </c>
      <c r="C8" s="42" t="s">
        <v>10</v>
      </c>
      <c r="D8" s="43" t="s">
        <v>18</v>
      </c>
      <c r="E8" s="44">
        <v>46266</v>
      </c>
      <c r="F8" s="45">
        <v>46.16</v>
      </c>
      <c r="G8" s="46">
        <f t="shared" ref="G8:G9" si="0">F8*H8</f>
        <v>184.64</v>
      </c>
      <c r="H8" s="45">
        <v>4</v>
      </c>
      <c r="I8" s="47">
        <v>114</v>
      </c>
      <c r="J8" s="3"/>
      <c r="K8" s="3"/>
    </row>
    <row r="9" spans="1:11" ht="15.95" customHeight="1">
      <c r="A9" s="40">
        <v>5</v>
      </c>
      <c r="B9" s="41" t="s">
        <v>19</v>
      </c>
      <c r="C9" s="42" t="s">
        <v>12</v>
      </c>
      <c r="D9" s="43" t="s">
        <v>20</v>
      </c>
      <c r="E9" s="44">
        <v>46692</v>
      </c>
      <c r="F9" s="46">
        <v>13.942</v>
      </c>
      <c r="G9" s="46">
        <f t="shared" si="0"/>
        <v>13.942</v>
      </c>
      <c r="H9" s="45">
        <v>1</v>
      </c>
      <c r="I9" s="47"/>
      <c r="J9" s="2"/>
      <c r="K9" s="2"/>
    </row>
    <row r="10" spans="1:11" ht="15.95" customHeight="1">
      <c r="A10" s="40">
        <v>6</v>
      </c>
      <c r="B10" s="41" t="s">
        <v>21</v>
      </c>
      <c r="C10" s="42" t="s">
        <v>10</v>
      </c>
      <c r="D10" s="43" t="s">
        <v>22</v>
      </c>
      <c r="E10" s="44">
        <v>46600</v>
      </c>
      <c r="F10" s="46">
        <v>27.55</v>
      </c>
      <c r="G10" s="46">
        <f>F10*H10+0.04</f>
        <v>303.09000000000003</v>
      </c>
      <c r="H10" s="45">
        <v>11</v>
      </c>
      <c r="I10" s="47">
        <v>107</v>
      </c>
      <c r="J10" s="2"/>
      <c r="K10" s="4"/>
    </row>
    <row r="11" spans="1:11" ht="15.95" customHeight="1">
      <c r="A11" s="40">
        <v>7</v>
      </c>
      <c r="B11" s="41" t="s">
        <v>23</v>
      </c>
      <c r="C11" s="42" t="s">
        <v>10</v>
      </c>
      <c r="D11" s="43" t="s">
        <v>16</v>
      </c>
      <c r="E11" s="44">
        <v>46784</v>
      </c>
      <c r="F11" s="46">
        <v>26.39</v>
      </c>
      <c r="G11" s="46">
        <f>F11*H11</f>
        <v>5225.22</v>
      </c>
      <c r="H11" s="45">
        <v>198</v>
      </c>
      <c r="I11" s="47"/>
      <c r="J11" s="2"/>
      <c r="K11" s="4"/>
    </row>
    <row r="12" spans="1:11" ht="15.95" customHeight="1">
      <c r="A12" s="40">
        <v>8</v>
      </c>
      <c r="B12" s="41" t="s">
        <v>24</v>
      </c>
      <c r="C12" s="42" t="s">
        <v>10</v>
      </c>
      <c r="D12" s="43" t="s">
        <v>25</v>
      </c>
      <c r="E12" s="48">
        <v>47665</v>
      </c>
      <c r="F12" s="45">
        <v>152.94999999999999</v>
      </c>
      <c r="G12" s="46">
        <f>F12*H12-0.06</f>
        <v>1835.34</v>
      </c>
      <c r="H12" s="45">
        <v>12</v>
      </c>
      <c r="I12" s="47">
        <v>222</v>
      </c>
      <c r="J12" s="2"/>
      <c r="K12" s="2"/>
    </row>
    <row r="13" spans="1:11" ht="15.95" customHeight="1">
      <c r="A13" s="40">
        <v>9</v>
      </c>
      <c r="B13" s="41" t="s">
        <v>26</v>
      </c>
      <c r="C13" s="42" t="s">
        <v>10</v>
      </c>
      <c r="D13" s="43" t="s">
        <v>22</v>
      </c>
      <c r="E13" s="48">
        <v>47665</v>
      </c>
      <c r="F13" s="45">
        <v>185.31</v>
      </c>
      <c r="G13" s="46">
        <f>F13*H13+0.07</f>
        <v>3150.34</v>
      </c>
      <c r="H13" s="45">
        <v>17</v>
      </c>
      <c r="I13" s="47">
        <v>167</v>
      </c>
      <c r="J13" s="2"/>
      <c r="K13" s="2"/>
    </row>
    <row r="14" spans="1:11" ht="15.95" customHeight="1">
      <c r="A14" s="40">
        <v>10</v>
      </c>
      <c r="B14" s="49" t="s">
        <v>27</v>
      </c>
      <c r="C14" s="50" t="s">
        <v>28</v>
      </c>
      <c r="D14" s="43" t="s">
        <v>29</v>
      </c>
      <c r="E14" s="44">
        <v>46447</v>
      </c>
      <c r="F14" s="46">
        <v>22</v>
      </c>
      <c r="G14" s="46">
        <f t="shared" ref="G14:G18" si="1">F14*H14</f>
        <v>66</v>
      </c>
      <c r="H14" s="45">
        <v>3</v>
      </c>
      <c r="I14" s="47"/>
      <c r="J14" s="2"/>
      <c r="K14" s="2"/>
    </row>
    <row r="15" spans="1:11" ht="15.95" customHeight="1">
      <c r="A15" s="40">
        <v>11</v>
      </c>
      <c r="B15" s="49" t="s">
        <v>27</v>
      </c>
      <c r="C15" s="50" t="s">
        <v>28</v>
      </c>
      <c r="D15" s="43" t="s">
        <v>29</v>
      </c>
      <c r="E15" s="44">
        <v>46447</v>
      </c>
      <c r="F15" s="46">
        <v>22</v>
      </c>
      <c r="G15" s="46">
        <f t="shared" si="1"/>
        <v>22</v>
      </c>
      <c r="H15" s="45">
        <v>1</v>
      </c>
      <c r="I15" s="47"/>
      <c r="J15" s="2"/>
      <c r="K15" s="2"/>
    </row>
    <row r="16" spans="1:11" ht="15.95" customHeight="1">
      <c r="A16" s="40">
        <v>12</v>
      </c>
      <c r="B16" s="51" t="s">
        <v>30</v>
      </c>
      <c r="C16" s="52" t="s">
        <v>31</v>
      </c>
      <c r="D16" s="43" t="s">
        <v>32</v>
      </c>
      <c r="E16" s="44">
        <v>47119</v>
      </c>
      <c r="F16" s="45">
        <v>7.5330000000000004</v>
      </c>
      <c r="G16" s="46">
        <f t="shared" si="1"/>
        <v>75.33</v>
      </c>
      <c r="H16" s="45">
        <v>10</v>
      </c>
      <c r="I16" s="47"/>
      <c r="J16" s="2"/>
      <c r="K16" s="2"/>
    </row>
    <row r="17" spans="1:11" ht="15.95" customHeight="1">
      <c r="A17" s="40">
        <v>13</v>
      </c>
      <c r="B17" s="51" t="s">
        <v>33</v>
      </c>
      <c r="C17" s="52" t="s">
        <v>31</v>
      </c>
      <c r="D17" s="43" t="s">
        <v>22</v>
      </c>
      <c r="E17" s="44">
        <v>47484</v>
      </c>
      <c r="F17" s="45">
        <v>70.14</v>
      </c>
      <c r="G17" s="46">
        <f t="shared" si="1"/>
        <v>210.42000000000002</v>
      </c>
      <c r="H17" s="45">
        <v>3</v>
      </c>
      <c r="I17" s="47">
        <v>30</v>
      </c>
      <c r="J17" s="2"/>
      <c r="K17" s="2"/>
    </row>
    <row r="18" spans="1:11" ht="15.95" customHeight="1">
      <c r="A18" s="40">
        <v>14</v>
      </c>
      <c r="B18" s="41" t="s">
        <v>34</v>
      </c>
      <c r="C18" s="42" t="s">
        <v>10</v>
      </c>
      <c r="D18" s="43" t="s">
        <v>35</v>
      </c>
      <c r="E18" s="44">
        <v>46447</v>
      </c>
      <c r="F18" s="45">
        <v>17.3</v>
      </c>
      <c r="G18" s="46">
        <f t="shared" si="1"/>
        <v>1954.9</v>
      </c>
      <c r="H18" s="45">
        <v>113</v>
      </c>
      <c r="I18" s="47">
        <v>565</v>
      </c>
      <c r="J18" s="2"/>
      <c r="K18" s="2"/>
    </row>
    <row r="19" spans="1:11" ht="15.95" customHeight="1">
      <c r="A19" s="40">
        <v>15</v>
      </c>
      <c r="B19" s="41" t="s">
        <v>36</v>
      </c>
      <c r="C19" s="42" t="s">
        <v>10</v>
      </c>
      <c r="D19" s="43" t="s">
        <v>37</v>
      </c>
      <c r="E19" s="44">
        <v>46419</v>
      </c>
      <c r="F19" s="45">
        <v>21.914000000000001</v>
      </c>
      <c r="G19" s="46">
        <f t="shared" ref="G19:G20" si="2">F19*H19-0.01</f>
        <v>43.818000000000005</v>
      </c>
      <c r="H19" s="45">
        <v>2</v>
      </c>
      <c r="I19" s="47">
        <v>20</v>
      </c>
      <c r="J19" s="2"/>
      <c r="K19" s="2"/>
    </row>
    <row r="20" spans="1:11" ht="15.95" customHeight="1">
      <c r="A20" s="40">
        <v>16</v>
      </c>
      <c r="B20" s="41" t="s">
        <v>36</v>
      </c>
      <c r="C20" s="42" t="s">
        <v>10</v>
      </c>
      <c r="D20" s="43" t="s">
        <v>37</v>
      </c>
      <c r="E20" s="44">
        <v>46419</v>
      </c>
      <c r="F20" s="45">
        <v>21.914000000000001</v>
      </c>
      <c r="G20" s="46">
        <f t="shared" si="2"/>
        <v>43.818000000000005</v>
      </c>
      <c r="H20" s="45">
        <v>2</v>
      </c>
      <c r="I20" s="47">
        <v>12</v>
      </c>
      <c r="J20" s="2"/>
      <c r="K20" s="2"/>
    </row>
    <row r="21" spans="1:11" ht="15.95" customHeight="1">
      <c r="A21" s="40">
        <v>17</v>
      </c>
      <c r="B21" s="41" t="s">
        <v>38</v>
      </c>
      <c r="C21" s="42" t="s">
        <v>10</v>
      </c>
      <c r="D21" s="43" t="s">
        <v>37</v>
      </c>
      <c r="E21" s="44">
        <v>46722</v>
      </c>
      <c r="F21" s="45">
        <v>27.07</v>
      </c>
      <c r="G21" s="46">
        <f t="shared" ref="G21:G23" si="3">F21*H21</f>
        <v>270.7</v>
      </c>
      <c r="H21" s="45">
        <v>10</v>
      </c>
      <c r="I21" s="47">
        <v>100</v>
      </c>
      <c r="J21" s="2"/>
      <c r="K21" s="2"/>
    </row>
    <row r="22" spans="1:11" ht="15.95" customHeight="1">
      <c r="A22" s="40">
        <v>18</v>
      </c>
      <c r="B22" s="41" t="s">
        <v>39</v>
      </c>
      <c r="C22" s="42" t="s">
        <v>10</v>
      </c>
      <c r="D22" s="43" t="s">
        <v>40</v>
      </c>
      <c r="E22" s="48">
        <v>46692</v>
      </c>
      <c r="F22" s="46">
        <v>37.4</v>
      </c>
      <c r="G22" s="46">
        <f t="shared" si="3"/>
        <v>374</v>
      </c>
      <c r="H22" s="45">
        <v>10</v>
      </c>
      <c r="I22" s="47">
        <v>100</v>
      </c>
      <c r="J22" s="2"/>
      <c r="K22" s="2"/>
    </row>
    <row r="23" spans="1:11" ht="15.95" customHeight="1">
      <c r="A23" s="40">
        <v>19</v>
      </c>
      <c r="B23" s="41" t="s">
        <v>333</v>
      </c>
      <c r="C23" s="42" t="s">
        <v>10</v>
      </c>
      <c r="D23" s="43" t="s">
        <v>22</v>
      </c>
      <c r="E23" s="48">
        <v>47058</v>
      </c>
      <c r="F23" s="46">
        <v>607.61</v>
      </c>
      <c r="G23" s="45">
        <f t="shared" si="3"/>
        <v>607.61</v>
      </c>
      <c r="H23" s="45">
        <v>1</v>
      </c>
      <c r="I23" s="47">
        <v>10</v>
      </c>
      <c r="J23" s="2"/>
      <c r="K23" s="2"/>
    </row>
    <row r="24" spans="1:11" ht="15.95" customHeight="1">
      <c r="A24" s="40">
        <v>20</v>
      </c>
      <c r="B24" s="41" t="s">
        <v>41</v>
      </c>
      <c r="C24" s="42" t="s">
        <v>10</v>
      </c>
      <c r="D24" s="43" t="s">
        <v>42</v>
      </c>
      <c r="E24" s="44">
        <v>46935</v>
      </c>
      <c r="F24" s="46">
        <v>71.239999999999995</v>
      </c>
      <c r="G24" s="46">
        <f>F24*H24+0.01</f>
        <v>641.16999999999996</v>
      </c>
      <c r="H24" s="45">
        <v>9</v>
      </c>
      <c r="I24" s="53">
        <v>42</v>
      </c>
      <c r="J24" s="2"/>
      <c r="K24" s="2"/>
    </row>
    <row r="25" spans="1:11" ht="15.95" customHeight="1">
      <c r="A25" s="40">
        <v>21</v>
      </c>
      <c r="B25" s="41" t="s">
        <v>43</v>
      </c>
      <c r="C25" s="42" t="s">
        <v>10</v>
      </c>
      <c r="D25" s="43" t="s">
        <v>44</v>
      </c>
      <c r="E25" s="44">
        <v>46235</v>
      </c>
      <c r="F25" s="45">
        <v>38.840000000000003</v>
      </c>
      <c r="G25" s="46">
        <f>F25*H25</f>
        <v>77.680000000000007</v>
      </c>
      <c r="H25" s="45">
        <v>2</v>
      </c>
      <c r="I25" s="47">
        <v>11</v>
      </c>
      <c r="J25" s="3"/>
      <c r="K25" s="3"/>
    </row>
    <row r="26" spans="1:11" ht="15.95" customHeight="1">
      <c r="A26" s="40">
        <v>22</v>
      </c>
      <c r="B26" s="41" t="s">
        <v>45</v>
      </c>
      <c r="C26" s="42" t="s">
        <v>10</v>
      </c>
      <c r="D26" s="43" t="s">
        <v>46</v>
      </c>
      <c r="E26" s="48">
        <v>46966</v>
      </c>
      <c r="F26" s="45">
        <v>106.67</v>
      </c>
      <c r="G26" s="46">
        <f>F26*H26-0.03</f>
        <v>1920.03</v>
      </c>
      <c r="H26" s="45">
        <v>18</v>
      </c>
      <c r="I26" s="47">
        <v>345</v>
      </c>
      <c r="J26" s="2"/>
      <c r="K26" s="4"/>
    </row>
    <row r="27" spans="1:11" ht="15.95" customHeight="1">
      <c r="A27" s="40">
        <v>23</v>
      </c>
      <c r="B27" s="54" t="s">
        <v>47</v>
      </c>
      <c r="C27" s="42" t="s">
        <v>10</v>
      </c>
      <c r="D27" s="43" t="s">
        <v>46</v>
      </c>
      <c r="E27" s="48">
        <v>46874</v>
      </c>
      <c r="F27" s="55">
        <v>67.97</v>
      </c>
      <c r="G27" s="46">
        <f>F27*H27-0.17</f>
        <v>3262.39</v>
      </c>
      <c r="H27" s="45">
        <v>48</v>
      </c>
      <c r="I27" s="47">
        <v>958</v>
      </c>
      <c r="J27" s="5"/>
      <c r="K27" s="6"/>
    </row>
    <row r="28" spans="1:11" ht="15.95" customHeight="1">
      <c r="A28" s="40">
        <v>24</v>
      </c>
      <c r="B28" s="41" t="s">
        <v>48</v>
      </c>
      <c r="C28" s="42" t="s">
        <v>10</v>
      </c>
      <c r="D28" s="43" t="s">
        <v>49</v>
      </c>
      <c r="E28" s="48">
        <v>46997</v>
      </c>
      <c r="F28" s="55">
        <v>54.31</v>
      </c>
      <c r="G28" s="46">
        <f>F28*H28+0.01</f>
        <v>108.63000000000001</v>
      </c>
      <c r="H28" s="45">
        <v>2</v>
      </c>
      <c r="I28" s="47">
        <v>85</v>
      </c>
      <c r="J28" s="5"/>
      <c r="K28" s="6"/>
    </row>
    <row r="29" spans="1:11" ht="15.95" customHeight="1">
      <c r="A29" s="40">
        <v>25</v>
      </c>
      <c r="B29" s="41" t="s">
        <v>50</v>
      </c>
      <c r="C29" s="42" t="s">
        <v>12</v>
      </c>
      <c r="D29" s="43" t="s">
        <v>51</v>
      </c>
      <c r="E29" s="48">
        <v>46753</v>
      </c>
      <c r="F29" s="55">
        <v>46.72</v>
      </c>
      <c r="G29" s="46">
        <f>F29*H29-0.06</f>
        <v>607.30000000000007</v>
      </c>
      <c r="H29" s="45">
        <v>13</v>
      </c>
      <c r="I29" s="47"/>
      <c r="J29" s="5"/>
      <c r="K29" s="6"/>
    </row>
    <row r="30" spans="1:11" ht="15.95" customHeight="1">
      <c r="A30" s="40">
        <v>26</v>
      </c>
      <c r="B30" s="41" t="s">
        <v>52</v>
      </c>
      <c r="C30" s="42" t="s">
        <v>28</v>
      </c>
      <c r="D30" s="43" t="s">
        <v>53</v>
      </c>
      <c r="E30" s="48">
        <v>46661</v>
      </c>
      <c r="F30" s="55">
        <v>183.46233000000001</v>
      </c>
      <c r="G30" s="46">
        <f t="shared" ref="G30:G37" si="4">F30*H30</f>
        <v>5503.8699000000006</v>
      </c>
      <c r="H30" s="45">
        <v>30</v>
      </c>
      <c r="I30" s="47"/>
      <c r="J30" s="5"/>
      <c r="K30" s="6"/>
    </row>
    <row r="31" spans="1:11" ht="15.95" customHeight="1">
      <c r="A31" s="40">
        <v>27</v>
      </c>
      <c r="B31" s="41" t="s">
        <v>54</v>
      </c>
      <c r="C31" s="42" t="s">
        <v>10</v>
      </c>
      <c r="D31" s="43" t="s">
        <v>55</v>
      </c>
      <c r="E31" s="48">
        <v>46174</v>
      </c>
      <c r="F31" s="45">
        <v>11.3</v>
      </c>
      <c r="G31" s="46">
        <f t="shared" si="4"/>
        <v>11.3</v>
      </c>
      <c r="H31" s="45">
        <v>1</v>
      </c>
      <c r="I31" s="47">
        <v>10</v>
      </c>
      <c r="J31" s="5"/>
      <c r="K31" s="6"/>
    </row>
    <row r="32" spans="1:11" ht="15.95" customHeight="1">
      <c r="A32" s="40">
        <v>28</v>
      </c>
      <c r="B32" s="41" t="s">
        <v>56</v>
      </c>
      <c r="C32" s="42" t="s">
        <v>10</v>
      </c>
      <c r="D32" s="43" t="s">
        <v>57</v>
      </c>
      <c r="E32" s="48">
        <v>46692</v>
      </c>
      <c r="F32" s="45">
        <v>25.3</v>
      </c>
      <c r="G32" s="46">
        <f t="shared" si="4"/>
        <v>25.3</v>
      </c>
      <c r="H32" s="45">
        <v>1</v>
      </c>
      <c r="I32" s="47">
        <v>4</v>
      </c>
      <c r="J32" s="2"/>
      <c r="K32" s="2"/>
    </row>
    <row r="33" spans="1:11" ht="15.95" customHeight="1">
      <c r="A33" s="40">
        <v>29</v>
      </c>
      <c r="B33" s="41" t="s">
        <v>58</v>
      </c>
      <c r="C33" s="42" t="s">
        <v>10</v>
      </c>
      <c r="D33" s="43" t="s">
        <v>57</v>
      </c>
      <c r="E33" s="48">
        <v>47150</v>
      </c>
      <c r="F33" s="45">
        <v>31.02</v>
      </c>
      <c r="G33" s="46">
        <f t="shared" si="4"/>
        <v>961.62</v>
      </c>
      <c r="H33" s="45">
        <v>31</v>
      </c>
      <c r="I33" s="47">
        <v>310</v>
      </c>
      <c r="J33" s="2"/>
      <c r="K33" s="2"/>
    </row>
    <row r="34" spans="1:11" ht="15.95" customHeight="1">
      <c r="A34" s="40">
        <v>30</v>
      </c>
      <c r="B34" s="41" t="s">
        <v>59</v>
      </c>
      <c r="C34" s="42" t="s">
        <v>10</v>
      </c>
      <c r="D34" s="43" t="s">
        <v>60</v>
      </c>
      <c r="E34" s="44">
        <v>46266</v>
      </c>
      <c r="F34" s="45">
        <v>90.63</v>
      </c>
      <c r="G34" s="46">
        <f t="shared" si="4"/>
        <v>181.26</v>
      </c>
      <c r="H34" s="45">
        <v>2</v>
      </c>
      <c r="I34" s="47">
        <v>20</v>
      </c>
      <c r="J34" s="2"/>
      <c r="K34" s="3"/>
    </row>
    <row r="35" spans="1:11" ht="15.95" customHeight="1">
      <c r="A35" s="40">
        <v>31</v>
      </c>
      <c r="B35" s="41" t="s">
        <v>61</v>
      </c>
      <c r="C35" s="42" t="s">
        <v>10</v>
      </c>
      <c r="D35" s="43" t="s">
        <v>57</v>
      </c>
      <c r="E35" s="44">
        <v>46539</v>
      </c>
      <c r="F35" s="45">
        <v>18.309999999999999</v>
      </c>
      <c r="G35" s="46">
        <f t="shared" si="4"/>
        <v>73.239999999999995</v>
      </c>
      <c r="H35" s="45">
        <v>4</v>
      </c>
      <c r="I35" s="47">
        <v>40</v>
      </c>
      <c r="J35" s="2"/>
      <c r="K35" s="3"/>
    </row>
    <row r="36" spans="1:11" ht="15.95" customHeight="1">
      <c r="A36" s="40">
        <v>32</v>
      </c>
      <c r="B36" s="41" t="s">
        <v>61</v>
      </c>
      <c r="C36" s="42" t="s">
        <v>10</v>
      </c>
      <c r="D36" s="43" t="s">
        <v>57</v>
      </c>
      <c r="E36" s="44">
        <v>46569</v>
      </c>
      <c r="F36" s="46">
        <v>37.888599999999997</v>
      </c>
      <c r="G36" s="46">
        <f t="shared" si="4"/>
        <v>1136.6579999999999</v>
      </c>
      <c r="H36" s="45">
        <v>30</v>
      </c>
      <c r="I36" s="47">
        <v>300</v>
      </c>
      <c r="J36" s="2"/>
      <c r="K36" s="3"/>
    </row>
    <row r="37" spans="1:11" ht="15.95" customHeight="1">
      <c r="A37" s="40">
        <v>33</v>
      </c>
      <c r="B37" s="41" t="s">
        <v>62</v>
      </c>
      <c r="C37" s="42" t="s">
        <v>10</v>
      </c>
      <c r="D37" s="43" t="s">
        <v>57</v>
      </c>
      <c r="E37" s="44">
        <v>46813</v>
      </c>
      <c r="F37" s="45">
        <v>22.34</v>
      </c>
      <c r="G37" s="46">
        <f t="shared" si="4"/>
        <v>357.44</v>
      </c>
      <c r="H37" s="45">
        <v>16</v>
      </c>
      <c r="I37" s="47">
        <v>155</v>
      </c>
      <c r="J37" s="2"/>
      <c r="K37" s="3"/>
    </row>
    <row r="38" spans="1:11" ht="15.95" customHeight="1">
      <c r="A38" s="40">
        <v>34</v>
      </c>
      <c r="B38" s="41" t="s">
        <v>63</v>
      </c>
      <c r="C38" s="42" t="s">
        <v>12</v>
      </c>
      <c r="D38" s="43" t="s">
        <v>53</v>
      </c>
      <c r="E38" s="44">
        <v>46935</v>
      </c>
      <c r="F38" s="45">
        <v>16.760000000000002</v>
      </c>
      <c r="G38" s="46">
        <f>F38*H38-0.08</f>
        <v>335.12000000000006</v>
      </c>
      <c r="H38" s="45">
        <v>20</v>
      </c>
      <c r="I38" s="47"/>
      <c r="J38" s="2"/>
      <c r="K38" s="3"/>
    </row>
    <row r="39" spans="1:11" ht="15.95" customHeight="1">
      <c r="A39" s="40">
        <v>35</v>
      </c>
      <c r="B39" s="41" t="s">
        <v>63</v>
      </c>
      <c r="C39" s="42" t="s">
        <v>12</v>
      </c>
      <c r="D39" s="43" t="s">
        <v>53</v>
      </c>
      <c r="E39" s="44">
        <v>46905</v>
      </c>
      <c r="F39" s="45">
        <v>16.760000000000002</v>
      </c>
      <c r="G39" s="46">
        <f>F39*H39-0.04</f>
        <v>167.56000000000003</v>
      </c>
      <c r="H39" s="45">
        <v>10</v>
      </c>
      <c r="I39" s="47"/>
      <c r="J39" s="2"/>
      <c r="K39" s="3"/>
    </row>
    <row r="40" spans="1:11" ht="15.95" customHeight="1">
      <c r="A40" s="40">
        <v>36</v>
      </c>
      <c r="B40" s="41" t="s">
        <v>64</v>
      </c>
      <c r="C40" s="42" t="s">
        <v>12</v>
      </c>
      <c r="D40" s="43" t="s">
        <v>65</v>
      </c>
      <c r="E40" s="44">
        <v>46478</v>
      </c>
      <c r="F40" s="45">
        <v>17.66</v>
      </c>
      <c r="G40" s="46">
        <f t="shared" ref="G40:G44" si="5">F40*H40</f>
        <v>264.89999999999998</v>
      </c>
      <c r="H40" s="45">
        <v>15</v>
      </c>
      <c r="I40" s="47"/>
      <c r="J40" s="2"/>
      <c r="K40" s="3"/>
    </row>
    <row r="41" spans="1:11" ht="15.95" customHeight="1">
      <c r="A41" s="40">
        <v>37</v>
      </c>
      <c r="B41" s="41" t="s">
        <v>66</v>
      </c>
      <c r="C41" s="42" t="s">
        <v>12</v>
      </c>
      <c r="D41" s="43" t="s">
        <v>65</v>
      </c>
      <c r="E41" s="44">
        <v>46692</v>
      </c>
      <c r="F41" s="45">
        <v>19.795000000000002</v>
      </c>
      <c r="G41" s="46">
        <f t="shared" si="5"/>
        <v>1979.5000000000002</v>
      </c>
      <c r="H41" s="45">
        <v>100</v>
      </c>
      <c r="I41" s="47"/>
      <c r="J41" s="2"/>
      <c r="K41" s="3"/>
    </row>
    <row r="42" spans="1:11" ht="15.95" customHeight="1">
      <c r="A42" s="40">
        <v>38</v>
      </c>
      <c r="B42" s="41" t="s">
        <v>67</v>
      </c>
      <c r="C42" s="42" t="s">
        <v>10</v>
      </c>
      <c r="D42" s="43" t="s">
        <v>68</v>
      </c>
      <c r="E42" s="48">
        <v>46327</v>
      </c>
      <c r="F42" s="45">
        <v>14.787000000000001</v>
      </c>
      <c r="G42" s="46">
        <f t="shared" si="5"/>
        <v>73.935000000000002</v>
      </c>
      <c r="H42" s="45">
        <v>5</v>
      </c>
      <c r="I42" s="47">
        <v>25</v>
      </c>
      <c r="J42" s="2"/>
      <c r="K42" s="2"/>
    </row>
    <row r="43" spans="1:11" ht="15.95" customHeight="1">
      <c r="A43" s="40">
        <v>39</v>
      </c>
      <c r="B43" s="41" t="s">
        <v>69</v>
      </c>
      <c r="C43" s="42" t="s">
        <v>10</v>
      </c>
      <c r="D43" s="43" t="s">
        <v>70</v>
      </c>
      <c r="E43" s="44">
        <v>46357</v>
      </c>
      <c r="F43" s="45">
        <v>16.5</v>
      </c>
      <c r="G43" s="46">
        <f t="shared" si="5"/>
        <v>396</v>
      </c>
      <c r="H43" s="45">
        <v>24</v>
      </c>
      <c r="I43" s="47">
        <v>233</v>
      </c>
      <c r="J43" s="2"/>
      <c r="K43" s="3"/>
    </row>
    <row r="44" spans="1:11" ht="15.95" customHeight="1">
      <c r="A44" s="40">
        <v>40</v>
      </c>
      <c r="B44" s="56" t="s">
        <v>71</v>
      </c>
      <c r="C44" s="42" t="s">
        <v>12</v>
      </c>
      <c r="D44" s="57" t="s">
        <v>65</v>
      </c>
      <c r="E44" s="44">
        <v>46997</v>
      </c>
      <c r="F44" s="46">
        <v>42.82</v>
      </c>
      <c r="G44" s="55">
        <f t="shared" si="5"/>
        <v>12846</v>
      </c>
      <c r="H44" s="45">
        <v>300</v>
      </c>
      <c r="I44" s="47"/>
      <c r="J44" s="2"/>
      <c r="K44" s="3"/>
    </row>
    <row r="45" spans="1:11" ht="15.95" customHeight="1">
      <c r="A45" s="40">
        <v>41</v>
      </c>
      <c r="B45" s="41" t="s">
        <v>72</v>
      </c>
      <c r="C45" s="42" t="s">
        <v>12</v>
      </c>
      <c r="D45" s="43" t="s">
        <v>73</v>
      </c>
      <c r="E45" s="44">
        <v>46508</v>
      </c>
      <c r="F45" s="45">
        <v>11.78</v>
      </c>
      <c r="G45" s="45">
        <f>F45*H45+0.07</f>
        <v>1130.9499999999998</v>
      </c>
      <c r="H45" s="45">
        <v>96</v>
      </c>
      <c r="I45" s="47"/>
      <c r="J45" s="3"/>
      <c r="K45" s="3"/>
    </row>
    <row r="46" spans="1:11" ht="30">
      <c r="A46" s="40">
        <v>42</v>
      </c>
      <c r="B46" s="41" t="s">
        <v>74</v>
      </c>
      <c r="C46" s="42" t="s">
        <v>10</v>
      </c>
      <c r="D46" s="43" t="s">
        <v>75</v>
      </c>
      <c r="E46" s="44">
        <v>46569</v>
      </c>
      <c r="F46" s="45">
        <v>77.430000000000007</v>
      </c>
      <c r="G46" s="46">
        <f>F46*H46-0.01</f>
        <v>154.85000000000002</v>
      </c>
      <c r="H46" s="45">
        <v>2</v>
      </c>
      <c r="I46" s="47"/>
      <c r="J46" s="3"/>
      <c r="K46" s="3"/>
    </row>
    <row r="47" spans="1:11" ht="15.95" customHeight="1">
      <c r="A47" s="40">
        <v>43</v>
      </c>
      <c r="B47" s="41" t="s">
        <v>76</v>
      </c>
      <c r="C47" s="42" t="s">
        <v>12</v>
      </c>
      <c r="D47" s="43" t="s">
        <v>77</v>
      </c>
      <c r="E47" s="44">
        <v>46388</v>
      </c>
      <c r="F47" s="45">
        <v>28.37</v>
      </c>
      <c r="G47" s="45">
        <f t="shared" ref="G47:G52" si="6">F47*H47</f>
        <v>141.85</v>
      </c>
      <c r="H47" s="45">
        <v>5</v>
      </c>
      <c r="I47" s="47"/>
      <c r="J47" s="3"/>
      <c r="K47" s="3"/>
    </row>
    <row r="48" spans="1:11" ht="15.95" customHeight="1">
      <c r="A48" s="40">
        <v>44</v>
      </c>
      <c r="B48" s="41" t="s">
        <v>78</v>
      </c>
      <c r="C48" s="42" t="s">
        <v>12</v>
      </c>
      <c r="D48" s="43" t="s">
        <v>73</v>
      </c>
      <c r="E48" s="48">
        <v>46784</v>
      </c>
      <c r="F48" s="46">
        <v>27</v>
      </c>
      <c r="G48" s="46">
        <f t="shared" si="6"/>
        <v>10125</v>
      </c>
      <c r="H48" s="45">
        <v>375</v>
      </c>
      <c r="I48" s="47"/>
      <c r="J48" s="3"/>
      <c r="K48" s="7"/>
    </row>
    <row r="49" spans="1:11" ht="15.95" customHeight="1">
      <c r="A49" s="40">
        <v>45</v>
      </c>
      <c r="B49" s="41" t="s">
        <v>78</v>
      </c>
      <c r="C49" s="42" t="s">
        <v>12</v>
      </c>
      <c r="D49" s="43" t="s">
        <v>73</v>
      </c>
      <c r="E49" s="44">
        <v>47392</v>
      </c>
      <c r="F49" s="46">
        <v>30.4</v>
      </c>
      <c r="G49" s="46">
        <f t="shared" si="6"/>
        <v>3040</v>
      </c>
      <c r="H49" s="45">
        <v>100</v>
      </c>
      <c r="I49" s="47"/>
      <c r="J49" s="2"/>
      <c r="K49" s="2"/>
    </row>
    <row r="50" spans="1:11" ht="15.95" customHeight="1">
      <c r="A50" s="40">
        <v>46</v>
      </c>
      <c r="B50" s="41" t="s">
        <v>79</v>
      </c>
      <c r="C50" s="42" t="s">
        <v>28</v>
      </c>
      <c r="D50" s="43" t="s">
        <v>53</v>
      </c>
      <c r="E50" s="44">
        <v>46692</v>
      </c>
      <c r="F50" s="46">
        <v>28.997</v>
      </c>
      <c r="G50" s="46">
        <f t="shared" si="6"/>
        <v>869.91</v>
      </c>
      <c r="H50" s="45">
        <v>30</v>
      </c>
      <c r="I50" s="47"/>
      <c r="J50" s="2"/>
      <c r="K50" s="2"/>
    </row>
    <row r="51" spans="1:11" ht="15.95" customHeight="1">
      <c r="A51" s="40">
        <v>47</v>
      </c>
      <c r="B51" s="41" t="s">
        <v>80</v>
      </c>
      <c r="C51" s="42" t="s">
        <v>10</v>
      </c>
      <c r="D51" s="43" t="s">
        <v>81</v>
      </c>
      <c r="E51" s="44">
        <v>46327</v>
      </c>
      <c r="F51" s="45">
        <v>16.48</v>
      </c>
      <c r="G51" s="46">
        <f t="shared" si="6"/>
        <v>32.96</v>
      </c>
      <c r="H51" s="45">
        <v>2</v>
      </c>
      <c r="I51" s="47">
        <v>100</v>
      </c>
      <c r="J51" s="2"/>
      <c r="K51" s="2"/>
    </row>
    <row r="52" spans="1:11" ht="15.95" customHeight="1">
      <c r="A52" s="40">
        <v>48</v>
      </c>
      <c r="B52" s="41" t="s">
        <v>82</v>
      </c>
      <c r="C52" s="42" t="s">
        <v>10</v>
      </c>
      <c r="D52" s="43" t="s">
        <v>83</v>
      </c>
      <c r="E52" s="44">
        <v>46357</v>
      </c>
      <c r="F52" s="45">
        <v>45.143000000000001</v>
      </c>
      <c r="G52" s="45">
        <f t="shared" si="6"/>
        <v>90.286000000000001</v>
      </c>
      <c r="H52" s="45">
        <v>2</v>
      </c>
      <c r="I52" s="47">
        <v>40</v>
      </c>
      <c r="J52" s="2"/>
      <c r="K52" s="2"/>
    </row>
    <row r="53" spans="1:11" ht="15.95" customHeight="1">
      <c r="A53" s="40">
        <v>49</v>
      </c>
      <c r="B53" s="41" t="s">
        <v>84</v>
      </c>
      <c r="C53" s="42" t="s">
        <v>10</v>
      </c>
      <c r="D53" s="43" t="s">
        <v>22</v>
      </c>
      <c r="E53" s="44">
        <v>46753</v>
      </c>
      <c r="F53" s="46">
        <v>33.729999999999997</v>
      </c>
      <c r="G53" s="45">
        <f>F53*H53-0.04</f>
        <v>337.25999999999993</v>
      </c>
      <c r="H53" s="45">
        <v>10</v>
      </c>
      <c r="I53" s="47">
        <v>92</v>
      </c>
      <c r="J53" s="2"/>
      <c r="K53" s="3"/>
    </row>
    <row r="54" spans="1:11" ht="15.95" customHeight="1">
      <c r="A54" s="40">
        <v>50</v>
      </c>
      <c r="B54" s="41" t="s">
        <v>85</v>
      </c>
      <c r="C54" s="42" t="s">
        <v>10</v>
      </c>
      <c r="D54" s="43" t="s">
        <v>68</v>
      </c>
      <c r="E54" s="44">
        <v>46235</v>
      </c>
      <c r="F54" s="46">
        <v>71.018000000000001</v>
      </c>
      <c r="G54" s="46">
        <f t="shared" ref="G54:G55" si="7">F54*H54-0.01</f>
        <v>355.08000000000004</v>
      </c>
      <c r="H54" s="45">
        <v>5</v>
      </c>
      <c r="I54" s="47">
        <v>25</v>
      </c>
      <c r="J54" s="2"/>
      <c r="K54" s="3"/>
    </row>
    <row r="55" spans="1:11" ht="15.95" customHeight="1">
      <c r="A55" s="40">
        <v>51</v>
      </c>
      <c r="B55" s="41" t="s">
        <v>86</v>
      </c>
      <c r="C55" s="42" t="s">
        <v>10</v>
      </c>
      <c r="D55" s="43" t="s">
        <v>68</v>
      </c>
      <c r="E55" s="44">
        <v>46235</v>
      </c>
      <c r="F55" s="45">
        <v>71.02</v>
      </c>
      <c r="G55" s="46">
        <f t="shared" si="7"/>
        <v>142.03</v>
      </c>
      <c r="H55" s="45">
        <v>2</v>
      </c>
      <c r="I55" s="47">
        <v>6</v>
      </c>
      <c r="J55" s="2"/>
      <c r="K55" s="3"/>
    </row>
    <row r="56" spans="1:11" ht="15.95" customHeight="1">
      <c r="A56" s="40">
        <v>52</v>
      </c>
      <c r="B56" s="54" t="s">
        <v>87</v>
      </c>
      <c r="C56" s="33" t="s">
        <v>12</v>
      </c>
      <c r="D56" s="58" t="s">
        <v>88</v>
      </c>
      <c r="E56" s="59">
        <v>46447</v>
      </c>
      <c r="F56" s="45">
        <v>15.13</v>
      </c>
      <c r="G56" s="46">
        <f t="shared" ref="G56:G115" si="8">F56*H56</f>
        <v>30.26</v>
      </c>
      <c r="H56" s="45">
        <v>2</v>
      </c>
      <c r="I56" s="60"/>
      <c r="J56" s="2"/>
      <c r="K56" s="3"/>
    </row>
    <row r="57" spans="1:11" ht="15.95" customHeight="1">
      <c r="A57" s="40">
        <v>53</v>
      </c>
      <c r="B57" s="61" t="s">
        <v>89</v>
      </c>
      <c r="C57" s="33" t="s">
        <v>153</v>
      </c>
      <c r="D57" s="62"/>
      <c r="E57" s="59">
        <v>46784</v>
      </c>
      <c r="F57" s="46">
        <v>2911.384</v>
      </c>
      <c r="G57" s="46">
        <f t="shared" si="8"/>
        <v>29113.84</v>
      </c>
      <c r="H57" s="45">
        <v>10</v>
      </c>
      <c r="I57" s="60">
        <v>940</v>
      </c>
      <c r="J57" s="2"/>
      <c r="K57" s="3"/>
    </row>
    <row r="58" spans="1:11" ht="15.95" customHeight="1">
      <c r="A58" s="40">
        <v>54</v>
      </c>
      <c r="B58" s="61" t="s">
        <v>90</v>
      </c>
      <c r="C58" s="33" t="s">
        <v>91</v>
      </c>
      <c r="D58" s="62"/>
      <c r="E58" s="59">
        <v>46174</v>
      </c>
      <c r="F58" s="46">
        <v>2.14</v>
      </c>
      <c r="G58" s="46">
        <f t="shared" si="8"/>
        <v>389.48</v>
      </c>
      <c r="H58" s="45">
        <v>182</v>
      </c>
      <c r="I58" s="60"/>
      <c r="J58" s="2"/>
      <c r="K58" s="3"/>
    </row>
    <row r="59" spans="1:11" ht="15.95" customHeight="1">
      <c r="A59" s="40">
        <v>55</v>
      </c>
      <c r="B59" s="63" t="s">
        <v>92</v>
      </c>
      <c r="C59" s="64"/>
      <c r="D59" s="57" t="s">
        <v>93</v>
      </c>
      <c r="E59" s="44"/>
      <c r="F59" s="46">
        <v>72</v>
      </c>
      <c r="G59" s="46">
        <f t="shared" si="8"/>
        <v>3384</v>
      </c>
      <c r="H59" s="45">
        <v>47</v>
      </c>
      <c r="I59" s="60"/>
      <c r="J59" s="2"/>
      <c r="K59" s="3"/>
    </row>
    <row r="60" spans="1:11" ht="15.95" customHeight="1">
      <c r="A60" s="40">
        <v>56</v>
      </c>
      <c r="B60" s="65" t="s">
        <v>94</v>
      </c>
      <c r="C60" s="64" t="s">
        <v>10</v>
      </c>
      <c r="D60" s="57" t="s">
        <v>95</v>
      </c>
      <c r="E60" s="44"/>
      <c r="F60" s="46">
        <v>1080</v>
      </c>
      <c r="G60" s="46">
        <f t="shared" si="8"/>
        <v>54000</v>
      </c>
      <c r="H60" s="45">
        <v>50</v>
      </c>
      <c r="I60" s="60">
        <v>4951</v>
      </c>
      <c r="J60" s="2"/>
      <c r="K60" s="3"/>
    </row>
    <row r="61" spans="1:11" ht="30">
      <c r="A61" s="40">
        <v>57</v>
      </c>
      <c r="B61" s="63" t="s">
        <v>96</v>
      </c>
      <c r="C61" s="64"/>
      <c r="D61" s="43" t="s">
        <v>97</v>
      </c>
      <c r="E61" s="44">
        <v>46235</v>
      </c>
      <c r="F61" s="46">
        <v>37</v>
      </c>
      <c r="G61" s="46">
        <f t="shared" si="8"/>
        <v>25234</v>
      </c>
      <c r="H61" s="45">
        <v>682</v>
      </c>
      <c r="I61" s="53"/>
      <c r="J61" s="5"/>
      <c r="K61" s="6"/>
    </row>
    <row r="62" spans="1:11" ht="15">
      <c r="A62" s="40">
        <v>58</v>
      </c>
      <c r="B62" s="63" t="s">
        <v>98</v>
      </c>
      <c r="C62" s="64"/>
      <c r="D62" s="43" t="s">
        <v>97</v>
      </c>
      <c r="E62" s="44">
        <v>46235</v>
      </c>
      <c r="F62" s="46">
        <v>39</v>
      </c>
      <c r="G62" s="46">
        <f t="shared" si="8"/>
        <v>26598</v>
      </c>
      <c r="H62" s="45">
        <v>682</v>
      </c>
      <c r="I62" s="53"/>
      <c r="J62" s="5"/>
      <c r="K62" s="6"/>
    </row>
    <row r="63" spans="1:11" ht="30">
      <c r="A63" s="40">
        <v>59</v>
      </c>
      <c r="B63" s="63" t="s">
        <v>99</v>
      </c>
      <c r="C63" s="64"/>
      <c r="D63" s="43" t="s">
        <v>97</v>
      </c>
      <c r="E63" s="44">
        <v>46235</v>
      </c>
      <c r="F63" s="46">
        <v>37</v>
      </c>
      <c r="G63" s="46">
        <f t="shared" si="8"/>
        <v>962</v>
      </c>
      <c r="H63" s="45">
        <v>26</v>
      </c>
      <c r="I63" s="53"/>
      <c r="J63" s="5"/>
      <c r="K63" s="6"/>
    </row>
    <row r="64" spans="1:11" ht="15">
      <c r="A64" s="40">
        <v>60</v>
      </c>
      <c r="B64" s="63" t="s">
        <v>100</v>
      </c>
      <c r="C64" s="64"/>
      <c r="D64" s="43" t="s">
        <v>101</v>
      </c>
      <c r="E64" s="48">
        <v>46327</v>
      </c>
      <c r="F64" s="46">
        <v>85</v>
      </c>
      <c r="G64" s="46">
        <f t="shared" si="8"/>
        <v>7990</v>
      </c>
      <c r="H64" s="45">
        <v>94</v>
      </c>
      <c r="I64" s="53"/>
      <c r="J64" s="5"/>
      <c r="K64" s="6"/>
    </row>
    <row r="65" spans="1:11" ht="30">
      <c r="A65" s="40">
        <v>61</v>
      </c>
      <c r="B65" s="63" t="s">
        <v>102</v>
      </c>
      <c r="C65" s="64"/>
      <c r="D65" s="43" t="s">
        <v>103</v>
      </c>
      <c r="E65" s="44">
        <v>46296</v>
      </c>
      <c r="F65" s="46">
        <v>40</v>
      </c>
      <c r="G65" s="46">
        <f t="shared" si="8"/>
        <v>3720</v>
      </c>
      <c r="H65" s="45">
        <v>93</v>
      </c>
      <c r="I65" s="53"/>
      <c r="J65" s="5"/>
      <c r="K65" s="6"/>
    </row>
    <row r="66" spans="1:11" ht="15.75" customHeight="1">
      <c r="A66" s="40">
        <v>62</v>
      </c>
      <c r="B66" s="63" t="s">
        <v>104</v>
      </c>
      <c r="C66" s="64"/>
      <c r="D66" s="43"/>
      <c r="E66" s="44"/>
      <c r="F66" s="45">
        <v>16.03</v>
      </c>
      <c r="G66" s="46">
        <f t="shared" si="8"/>
        <v>1586.97</v>
      </c>
      <c r="H66" s="45">
        <v>99</v>
      </c>
      <c r="I66" s="53"/>
      <c r="J66" s="5"/>
      <c r="K66" s="6"/>
    </row>
    <row r="67" spans="1:11" ht="30">
      <c r="A67" s="40">
        <v>63</v>
      </c>
      <c r="B67" s="63" t="s">
        <v>105</v>
      </c>
      <c r="C67" s="64"/>
      <c r="D67" s="43" t="s">
        <v>334</v>
      </c>
      <c r="E67" s="44"/>
      <c r="F67" s="45">
        <v>87</v>
      </c>
      <c r="G67" s="46">
        <f t="shared" si="8"/>
        <v>47328</v>
      </c>
      <c r="H67" s="45">
        <v>544</v>
      </c>
      <c r="I67" s="53"/>
      <c r="J67" s="5"/>
      <c r="K67" s="6"/>
    </row>
    <row r="68" spans="1:11" ht="30">
      <c r="A68" s="40">
        <v>64</v>
      </c>
      <c r="B68" s="63" t="s">
        <v>106</v>
      </c>
      <c r="C68" s="64" t="s">
        <v>91</v>
      </c>
      <c r="D68" s="43"/>
      <c r="E68" s="44">
        <v>46357</v>
      </c>
      <c r="F68" s="45">
        <v>2.8</v>
      </c>
      <c r="G68" s="46">
        <f t="shared" si="8"/>
        <v>1400</v>
      </c>
      <c r="H68" s="45">
        <v>500</v>
      </c>
      <c r="I68" s="53"/>
      <c r="J68" s="5"/>
      <c r="K68" s="6"/>
    </row>
    <row r="69" spans="1:11" ht="15">
      <c r="A69" s="40">
        <v>65</v>
      </c>
      <c r="B69" s="63" t="s">
        <v>107</v>
      </c>
      <c r="C69" s="64" t="s">
        <v>91</v>
      </c>
      <c r="D69" s="43"/>
      <c r="E69" s="44">
        <v>46327</v>
      </c>
      <c r="F69" s="45">
        <v>1.55</v>
      </c>
      <c r="G69" s="46">
        <f t="shared" si="8"/>
        <v>793.6</v>
      </c>
      <c r="H69" s="45">
        <v>512</v>
      </c>
      <c r="I69" s="53"/>
      <c r="J69" s="5"/>
      <c r="K69" s="6"/>
    </row>
    <row r="70" spans="1:11" ht="15.95" customHeight="1">
      <c r="A70" s="40">
        <v>66</v>
      </c>
      <c r="B70" s="66" t="s">
        <v>108</v>
      </c>
      <c r="C70" s="64" t="s">
        <v>91</v>
      </c>
      <c r="D70" s="43"/>
      <c r="E70" s="44">
        <v>46357</v>
      </c>
      <c r="F70" s="46">
        <v>5</v>
      </c>
      <c r="G70" s="46">
        <f t="shared" si="8"/>
        <v>20</v>
      </c>
      <c r="H70" s="45">
        <v>4</v>
      </c>
      <c r="I70" s="53"/>
      <c r="J70" s="5"/>
      <c r="K70" s="5"/>
    </row>
    <row r="71" spans="1:11" ht="15.95" customHeight="1">
      <c r="A71" s="40">
        <v>67</v>
      </c>
      <c r="B71" s="66" t="s">
        <v>109</v>
      </c>
      <c r="C71" s="67" t="s">
        <v>91</v>
      </c>
      <c r="D71" s="43"/>
      <c r="E71" s="44">
        <v>46966</v>
      </c>
      <c r="F71" s="45">
        <v>7.46</v>
      </c>
      <c r="G71" s="46">
        <f t="shared" si="8"/>
        <v>104.44</v>
      </c>
      <c r="H71" s="45">
        <v>14</v>
      </c>
      <c r="I71" s="53"/>
      <c r="J71" s="2"/>
      <c r="K71" s="3"/>
    </row>
    <row r="72" spans="1:11" ht="15.95" customHeight="1">
      <c r="A72" s="40">
        <v>68</v>
      </c>
      <c r="B72" s="68" t="s">
        <v>110</v>
      </c>
      <c r="C72" s="67" t="s">
        <v>91</v>
      </c>
      <c r="D72" s="43"/>
      <c r="E72" s="44">
        <v>47939</v>
      </c>
      <c r="F72" s="45">
        <v>8.24</v>
      </c>
      <c r="G72" s="46">
        <f t="shared" si="8"/>
        <v>173.04</v>
      </c>
      <c r="H72" s="45">
        <v>21</v>
      </c>
      <c r="I72" s="53"/>
      <c r="J72" s="2"/>
      <c r="K72" s="3"/>
    </row>
    <row r="73" spans="1:11" ht="30">
      <c r="A73" s="40">
        <v>69</v>
      </c>
      <c r="B73" s="69" t="s">
        <v>111</v>
      </c>
      <c r="C73" s="64" t="s">
        <v>91</v>
      </c>
      <c r="D73" s="43"/>
      <c r="E73" s="44">
        <v>64193</v>
      </c>
      <c r="F73" s="45">
        <v>21.2</v>
      </c>
      <c r="G73" s="46">
        <f t="shared" si="8"/>
        <v>2332</v>
      </c>
      <c r="H73" s="45">
        <v>110</v>
      </c>
      <c r="I73" s="53"/>
      <c r="J73" s="2"/>
      <c r="K73" s="3"/>
    </row>
    <row r="74" spans="1:11" ht="15">
      <c r="A74" s="40">
        <v>70</v>
      </c>
      <c r="B74" s="69" t="s">
        <v>112</v>
      </c>
      <c r="C74" s="64" t="s">
        <v>91</v>
      </c>
      <c r="D74" s="43"/>
      <c r="E74" s="44">
        <v>46447</v>
      </c>
      <c r="F74" s="45">
        <v>11.15</v>
      </c>
      <c r="G74" s="45">
        <f t="shared" si="8"/>
        <v>557.5</v>
      </c>
      <c r="H74" s="45">
        <v>50</v>
      </c>
      <c r="I74" s="53"/>
      <c r="J74" s="2"/>
      <c r="K74" s="3"/>
    </row>
    <row r="75" spans="1:11" ht="15">
      <c r="A75" s="40">
        <v>71</v>
      </c>
      <c r="B75" s="69" t="s">
        <v>113</v>
      </c>
      <c r="C75" s="64" t="s">
        <v>91</v>
      </c>
      <c r="D75" s="43"/>
      <c r="E75" s="44">
        <v>46235</v>
      </c>
      <c r="F75" s="45">
        <v>3.8519999999999999</v>
      </c>
      <c r="G75" s="46">
        <f t="shared" si="8"/>
        <v>4329.6480000000001</v>
      </c>
      <c r="H75" s="45">
        <v>1124</v>
      </c>
      <c r="I75" s="53"/>
      <c r="J75" s="2"/>
      <c r="K75" s="3"/>
    </row>
    <row r="76" spans="1:11" ht="30">
      <c r="A76" s="40">
        <v>72</v>
      </c>
      <c r="B76" s="69" t="s">
        <v>114</v>
      </c>
      <c r="C76" s="64" t="s">
        <v>91</v>
      </c>
      <c r="D76" s="43"/>
      <c r="E76" s="44">
        <v>47574</v>
      </c>
      <c r="F76" s="45">
        <v>2.2469999999999999</v>
      </c>
      <c r="G76" s="46">
        <f t="shared" si="8"/>
        <v>6741</v>
      </c>
      <c r="H76" s="45">
        <v>3000</v>
      </c>
      <c r="I76" s="47"/>
      <c r="J76" s="8"/>
      <c r="K76" s="3"/>
    </row>
    <row r="77" spans="1:11" ht="15.95" customHeight="1">
      <c r="A77" s="40">
        <v>73</v>
      </c>
      <c r="B77" s="69" t="s">
        <v>115</v>
      </c>
      <c r="C77" s="64" t="s">
        <v>10</v>
      </c>
      <c r="D77" s="43" t="s">
        <v>116</v>
      </c>
      <c r="E77" s="44">
        <v>46600</v>
      </c>
      <c r="F77" s="45">
        <v>74.900000000000006</v>
      </c>
      <c r="G77" s="46">
        <f t="shared" si="8"/>
        <v>224.70000000000002</v>
      </c>
      <c r="H77" s="45">
        <v>3</v>
      </c>
      <c r="I77" s="47">
        <v>560</v>
      </c>
      <c r="J77" s="8"/>
      <c r="K77" s="3"/>
    </row>
    <row r="78" spans="1:11" ht="15.95" customHeight="1">
      <c r="A78" s="40">
        <v>74</v>
      </c>
      <c r="B78" s="69" t="s">
        <v>117</v>
      </c>
      <c r="C78" s="64" t="s">
        <v>91</v>
      </c>
      <c r="D78" s="43"/>
      <c r="E78" s="44">
        <v>46753</v>
      </c>
      <c r="F78" s="45">
        <v>57.37</v>
      </c>
      <c r="G78" s="45">
        <f t="shared" si="8"/>
        <v>2294.7999999999997</v>
      </c>
      <c r="H78" s="45">
        <v>40</v>
      </c>
      <c r="I78" s="47"/>
      <c r="J78" s="8"/>
      <c r="K78" s="3"/>
    </row>
    <row r="79" spans="1:11" ht="15.95" customHeight="1">
      <c r="A79" s="40">
        <v>75</v>
      </c>
      <c r="B79" s="69" t="s">
        <v>118</v>
      </c>
      <c r="C79" s="64" t="s">
        <v>10</v>
      </c>
      <c r="D79" s="43" t="s">
        <v>95</v>
      </c>
      <c r="E79" s="44">
        <v>47270</v>
      </c>
      <c r="F79" s="46">
        <v>49</v>
      </c>
      <c r="G79" s="46">
        <f t="shared" si="8"/>
        <v>3430</v>
      </c>
      <c r="H79" s="45">
        <v>70</v>
      </c>
      <c r="I79" s="53">
        <v>7000</v>
      </c>
      <c r="J79" s="2"/>
      <c r="K79" s="3"/>
    </row>
    <row r="80" spans="1:11" ht="31.5" customHeight="1">
      <c r="A80" s="40">
        <v>76</v>
      </c>
      <c r="B80" s="49" t="s">
        <v>119</v>
      </c>
      <c r="C80" s="64" t="s">
        <v>120</v>
      </c>
      <c r="D80" s="43"/>
      <c r="E80" s="48">
        <v>47331</v>
      </c>
      <c r="F80" s="46">
        <v>6.89</v>
      </c>
      <c r="G80" s="46">
        <f t="shared" si="8"/>
        <v>8123.3099999999995</v>
      </c>
      <c r="H80" s="45">
        <v>1179</v>
      </c>
      <c r="I80" s="53"/>
      <c r="J80" s="5"/>
      <c r="K80" s="6"/>
    </row>
    <row r="81" spans="1:11" ht="15.95" customHeight="1">
      <c r="A81" s="40">
        <v>77</v>
      </c>
      <c r="B81" s="69" t="s">
        <v>335</v>
      </c>
      <c r="C81" s="64" t="s">
        <v>120</v>
      </c>
      <c r="D81" s="43"/>
      <c r="E81" s="44">
        <v>46357</v>
      </c>
      <c r="F81" s="46">
        <v>1.8855999999999999</v>
      </c>
      <c r="G81" s="46">
        <f t="shared" si="8"/>
        <v>552.48079999999993</v>
      </c>
      <c r="H81" s="45">
        <v>293</v>
      </c>
      <c r="I81" s="53"/>
      <c r="J81" s="2"/>
      <c r="K81" s="3"/>
    </row>
    <row r="82" spans="1:11" ht="15.95" customHeight="1">
      <c r="A82" s="40">
        <v>78</v>
      </c>
      <c r="B82" s="69" t="s">
        <v>121</v>
      </c>
      <c r="C82" s="64" t="s">
        <v>91</v>
      </c>
      <c r="D82" s="43"/>
      <c r="E82" s="44">
        <v>46023</v>
      </c>
      <c r="F82" s="46">
        <v>1.1000000000000001</v>
      </c>
      <c r="G82" s="46">
        <f t="shared" si="8"/>
        <v>355.3</v>
      </c>
      <c r="H82" s="45">
        <v>323</v>
      </c>
      <c r="I82" s="53"/>
      <c r="J82" s="2"/>
      <c r="K82" s="3"/>
    </row>
    <row r="83" spans="1:11" ht="15.95" customHeight="1">
      <c r="A83" s="40">
        <v>79</v>
      </c>
      <c r="B83" s="69" t="s">
        <v>122</v>
      </c>
      <c r="C83" s="64" t="s">
        <v>91</v>
      </c>
      <c r="D83" s="43"/>
      <c r="E83" s="44">
        <v>46419</v>
      </c>
      <c r="F83" s="46">
        <v>79</v>
      </c>
      <c r="G83" s="46">
        <f t="shared" si="8"/>
        <v>2686</v>
      </c>
      <c r="H83" s="45">
        <v>34</v>
      </c>
      <c r="I83" s="53"/>
      <c r="J83" s="2"/>
      <c r="K83" s="2"/>
    </row>
    <row r="84" spans="1:11" ht="15.95" customHeight="1">
      <c r="A84" s="40">
        <v>80</v>
      </c>
      <c r="B84" s="69" t="s">
        <v>123</v>
      </c>
      <c r="C84" s="64" t="s">
        <v>91</v>
      </c>
      <c r="D84" s="43"/>
      <c r="E84" s="44">
        <v>47300</v>
      </c>
      <c r="F84" s="45">
        <v>3.1030000000000002</v>
      </c>
      <c r="G84" s="46">
        <f t="shared" si="8"/>
        <v>7198.96</v>
      </c>
      <c r="H84" s="45">
        <v>2320</v>
      </c>
      <c r="I84" s="53"/>
      <c r="J84" s="8"/>
      <c r="K84" s="3"/>
    </row>
    <row r="85" spans="1:11" ht="30">
      <c r="A85" s="40">
        <v>81</v>
      </c>
      <c r="B85" s="69" t="s">
        <v>314</v>
      </c>
      <c r="C85" s="64" t="s">
        <v>91</v>
      </c>
      <c r="D85" s="43"/>
      <c r="E85" s="44"/>
      <c r="F85" s="45">
        <v>2.5680000000000001</v>
      </c>
      <c r="G85" s="46">
        <f t="shared" si="8"/>
        <v>1284</v>
      </c>
      <c r="H85" s="45">
        <v>500</v>
      </c>
      <c r="I85" s="53"/>
      <c r="J85" s="8"/>
      <c r="K85" s="3"/>
    </row>
    <row r="86" spans="1:11" ht="15.95" customHeight="1">
      <c r="A86" s="40">
        <v>82</v>
      </c>
      <c r="B86" s="69" t="s">
        <v>124</v>
      </c>
      <c r="C86" s="64" t="s">
        <v>91</v>
      </c>
      <c r="D86" s="43"/>
      <c r="E86" s="44">
        <v>47515</v>
      </c>
      <c r="F86" s="45">
        <v>3.5310000000000001</v>
      </c>
      <c r="G86" s="46">
        <f t="shared" si="8"/>
        <v>162.42600000000002</v>
      </c>
      <c r="H86" s="45">
        <v>46</v>
      </c>
      <c r="I86" s="53"/>
      <c r="J86" s="8"/>
      <c r="K86" s="3"/>
    </row>
    <row r="87" spans="1:11" ht="15.95" customHeight="1">
      <c r="A87" s="40">
        <v>83</v>
      </c>
      <c r="B87" s="69" t="s">
        <v>125</v>
      </c>
      <c r="C87" s="64" t="s">
        <v>91</v>
      </c>
      <c r="D87" s="43"/>
      <c r="E87" s="44">
        <v>46296</v>
      </c>
      <c r="F87" s="45">
        <v>0.89</v>
      </c>
      <c r="G87" s="46">
        <f t="shared" si="8"/>
        <v>805.45</v>
      </c>
      <c r="H87" s="45">
        <v>905</v>
      </c>
      <c r="I87" s="53"/>
      <c r="J87" s="8"/>
      <c r="K87" s="3"/>
    </row>
    <row r="88" spans="1:11" ht="15.95" customHeight="1">
      <c r="A88" s="40">
        <v>84</v>
      </c>
      <c r="B88" s="69" t="s">
        <v>126</v>
      </c>
      <c r="C88" s="64" t="s">
        <v>91</v>
      </c>
      <c r="D88" s="43"/>
      <c r="E88" s="44">
        <v>47453</v>
      </c>
      <c r="F88" s="45">
        <v>1.498</v>
      </c>
      <c r="G88" s="46">
        <f t="shared" si="8"/>
        <v>943.74</v>
      </c>
      <c r="H88" s="45">
        <v>630</v>
      </c>
      <c r="I88" s="53"/>
      <c r="J88" s="8"/>
      <c r="K88" s="3"/>
    </row>
    <row r="89" spans="1:11" ht="15.95" customHeight="1">
      <c r="A89" s="40">
        <v>85</v>
      </c>
      <c r="B89" s="69" t="s">
        <v>127</v>
      </c>
      <c r="C89" s="64" t="s">
        <v>91</v>
      </c>
      <c r="D89" s="43"/>
      <c r="E89" s="44">
        <v>46874</v>
      </c>
      <c r="F89" s="45">
        <v>1.65</v>
      </c>
      <c r="G89" s="45">
        <f t="shared" si="8"/>
        <v>51.15</v>
      </c>
      <c r="H89" s="45">
        <v>31</v>
      </c>
      <c r="I89" s="53"/>
      <c r="J89" s="8"/>
      <c r="K89" s="3"/>
    </row>
    <row r="90" spans="1:11" ht="15.95" customHeight="1">
      <c r="A90" s="40">
        <v>86</v>
      </c>
      <c r="B90" s="69" t="s">
        <v>128</v>
      </c>
      <c r="C90" s="64" t="s">
        <v>91</v>
      </c>
      <c r="D90" s="43"/>
      <c r="E90" s="44"/>
      <c r="F90" s="45">
        <v>11.984</v>
      </c>
      <c r="G90" s="46">
        <f t="shared" si="8"/>
        <v>59.92</v>
      </c>
      <c r="H90" s="45">
        <v>5</v>
      </c>
      <c r="I90" s="53"/>
      <c r="J90" s="2"/>
      <c r="K90" s="3"/>
    </row>
    <row r="91" spans="1:11" ht="15.95" customHeight="1">
      <c r="A91" s="40">
        <v>87</v>
      </c>
      <c r="B91" s="69" t="s">
        <v>129</v>
      </c>
      <c r="C91" s="64" t="s">
        <v>91</v>
      </c>
      <c r="D91" s="43"/>
      <c r="E91" s="44">
        <v>47604</v>
      </c>
      <c r="F91" s="46">
        <v>6.3558000000000003</v>
      </c>
      <c r="G91" s="46">
        <f t="shared" si="8"/>
        <v>1830.4704000000002</v>
      </c>
      <c r="H91" s="45">
        <v>288</v>
      </c>
      <c r="I91" s="53"/>
      <c r="J91" s="2"/>
      <c r="K91" s="3"/>
    </row>
    <row r="92" spans="1:11" ht="30">
      <c r="A92" s="40">
        <v>88</v>
      </c>
      <c r="B92" s="69" t="s">
        <v>130</v>
      </c>
      <c r="C92" s="64" t="s">
        <v>91</v>
      </c>
      <c r="D92" s="43" t="s">
        <v>95</v>
      </c>
      <c r="E92" s="44"/>
      <c r="F92" s="46">
        <v>500</v>
      </c>
      <c r="G92" s="46">
        <f t="shared" si="8"/>
        <v>1500</v>
      </c>
      <c r="H92" s="45">
        <v>3</v>
      </c>
      <c r="I92" s="53">
        <v>231</v>
      </c>
      <c r="J92" s="2"/>
      <c r="K92" s="3"/>
    </row>
    <row r="93" spans="1:11" ht="15">
      <c r="A93" s="40">
        <v>89</v>
      </c>
      <c r="B93" s="69" t="s">
        <v>131</v>
      </c>
      <c r="C93" s="64"/>
      <c r="D93" s="43"/>
      <c r="E93" s="44">
        <v>46388</v>
      </c>
      <c r="F93" s="46">
        <v>5.8315000000000001</v>
      </c>
      <c r="G93" s="46">
        <f t="shared" si="8"/>
        <v>8659.7775000000001</v>
      </c>
      <c r="H93" s="45">
        <v>1485</v>
      </c>
      <c r="I93" s="53"/>
      <c r="J93" s="2"/>
      <c r="K93" s="3"/>
    </row>
    <row r="94" spans="1:11" ht="15">
      <c r="A94" s="40">
        <v>90</v>
      </c>
      <c r="B94" s="69" t="s">
        <v>132</v>
      </c>
      <c r="C94" s="64"/>
      <c r="D94" s="43"/>
      <c r="E94" s="44">
        <v>46447</v>
      </c>
      <c r="F94" s="46">
        <v>3.21</v>
      </c>
      <c r="G94" s="46">
        <f t="shared" si="8"/>
        <v>17732.04</v>
      </c>
      <c r="H94" s="45">
        <v>5524</v>
      </c>
      <c r="I94" s="53"/>
      <c r="J94" s="2"/>
      <c r="K94" s="3"/>
    </row>
    <row r="95" spans="1:11" ht="15">
      <c r="A95" s="40">
        <v>91</v>
      </c>
      <c r="B95" s="69" t="s">
        <v>133</v>
      </c>
      <c r="C95" s="64" t="s">
        <v>91</v>
      </c>
      <c r="D95" s="43"/>
      <c r="E95" s="44">
        <v>46966</v>
      </c>
      <c r="F95" s="45">
        <v>0.37</v>
      </c>
      <c r="G95" s="46">
        <f t="shared" si="8"/>
        <v>1071.52</v>
      </c>
      <c r="H95" s="45">
        <v>2896</v>
      </c>
      <c r="I95" s="53"/>
      <c r="J95" s="3"/>
      <c r="K95" s="2"/>
    </row>
    <row r="96" spans="1:11" ht="30">
      <c r="A96" s="40">
        <v>92</v>
      </c>
      <c r="B96" s="70" t="s">
        <v>134</v>
      </c>
      <c r="C96" s="64" t="s">
        <v>91</v>
      </c>
      <c r="D96" s="43"/>
      <c r="E96" s="48"/>
      <c r="F96" s="45">
        <v>2851.55</v>
      </c>
      <c r="G96" s="46">
        <f t="shared" si="8"/>
        <v>8554.6500000000015</v>
      </c>
      <c r="H96" s="45">
        <v>3</v>
      </c>
      <c r="I96" s="53"/>
      <c r="J96" s="2"/>
      <c r="K96" s="3"/>
    </row>
    <row r="97" spans="1:11" ht="15">
      <c r="A97" s="40">
        <v>93</v>
      </c>
      <c r="B97" s="69" t="s">
        <v>135</v>
      </c>
      <c r="C97" s="64" t="s">
        <v>91</v>
      </c>
      <c r="D97" s="43"/>
      <c r="E97" s="48"/>
      <c r="F97" s="45">
        <v>7755.56</v>
      </c>
      <c r="G97" s="46">
        <f t="shared" si="8"/>
        <v>7755.56</v>
      </c>
      <c r="H97" s="45">
        <v>1</v>
      </c>
      <c r="I97" s="53"/>
      <c r="J97" s="2"/>
      <c r="K97" s="3"/>
    </row>
    <row r="98" spans="1:11" ht="15">
      <c r="A98" s="40">
        <v>94</v>
      </c>
      <c r="B98" s="69" t="s">
        <v>135</v>
      </c>
      <c r="C98" s="64" t="s">
        <v>91</v>
      </c>
      <c r="D98" s="43"/>
      <c r="E98" s="48"/>
      <c r="F98" s="46">
        <v>12074.95</v>
      </c>
      <c r="G98" s="46">
        <f t="shared" si="8"/>
        <v>12074.95</v>
      </c>
      <c r="H98" s="45">
        <v>1</v>
      </c>
      <c r="I98" s="53"/>
      <c r="J98" s="2"/>
      <c r="K98" s="3"/>
    </row>
    <row r="99" spans="1:11" ht="30">
      <c r="A99" s="40">
        <v>95</v>
      </c>
      <c r="B99" s="69" t="s">
        <v>315</v>
      </c>
      <c r="C99" s="64" t="s">
        <v>91</v>
      </c>
      <c r="D99" s="43"/>
      <c r="E99" s="48"/>
      <c r="F99" s="46">
        <v>1915.3</v>
      </c>
      <c r="G99" s="46">
        <f t="shared" si="8"/>
        <v>1915.3</v>
      </c>
      <c r="H99" s="45">
        <v>1</v>
      </c>
      <c r="I99" s="53"/>
      <c r="J99" s="2"/>
      <c r="K99" s="3"/>
    </row>
    <row r="100" spans="1:11" ht="15">
      <c r="A100" s="40">
        <v>96</v>
      </c>
      <c r="B100" s="69" t="s">
        <v>136</v>
      </c>
      <c r="C100" s="64" t="s">
        <v>91</v>
      </c>
      <c r="D100" s="43"/>
      <c r="E100" s="44">
        <v>46174</v>
      </c>
      <c r="F100" s="46">
        <v>2887.93</v>
      </c>
      <c r="G100" s="46">
        <f t="shared" si="8"/>
        <v>8663.7899999999991</v>
      </c>
      <c r="H100" s="45">
        <v>3</v>
      </c>
      <c r="I100" s="53"/>
      <c r="J100" s="3"/>
      <c r="K100" s="3"/>
    </row>
    <row r="101" spans="1:11" ht="15">
      <c r="A101" s="40">
        <v>97</v>
      </c>
      <c r="B101" s="69" t="s">
        <v>136</v>
      </c>
      <c r="C101" s="64" t="s">
        <v>91</v>
      </c>
      <c r="D101" s="43"/>
      <c r="E101" s="44"/>
      <c r="F101" s="46">
        <v>3743.93</v>
      </c>
      <c r="G101" s="46">
        <f t="shared" si="8"/>
        <v>7487.86</v>
      </c>
      <c r="H101" s="45">
        <v>2</v>
      </c>
      <c r="I101" s="53"/>
      <c r="J101" s="3"/>
      <c r="K101" s="3"/>
    </row>
    <row r="102" spans="1:11" ht="15">
      <c r="A102" s="40">
        <v>98</v>
      </c>
      <c r="B102" s="69" t="s">
        <v>137</v>
      </c>
      <c r="C102" s="64" t="s">
        <v>91</v>
      </c>
      <c r="D102" s="43"/>
      <c r="E102" s="44"/>
      <c r="F102" s="55">
        <v>785.38</v>
      </c>
      <c r="G102" s="46">
        <f t="shared" si="8"/>
        <v>785.38</v>
      </c>
      <c r="H102" s="45">
        <v>1</v>
      </c>
      <c r="I102" s="53"/>
      <c r="J102" s="3"/>
      <c r="K102" s="3"/>
    </row>
    <row r="103" spans="1:11" ht="15">
      <c r="A103" s="40">
        <v>99</v>
      </c>
      <c r="B103" s="69" t="s">
        <v>137</v>
      </c>
      <c r="C103" s="64" t="s">
        <v>91</v>
      </c>
      <c r="D103" s="43"/>
      <c r="E103" s="44"/>
      <c r="F103" s="55">
        <v>897.73</v>
      </c>
      <c r="G103" s="46">
        <f t="shared" si="8"/>
        <v>1795.46</v>
      </c>
      <c r="H103" s="45">
        <v>2</v>
      </c>
      <c r="I103" s="53"/>
      <c r="J103" s="3"/>
      <c r="K103" s="3"/>
    </row>
    <row r="104" spans="1:11" ht="15">
      <c r="A104" s="40">
        <v>100</v>
      </c>
      <c r="B104" s="69" t="s">
        <v>138</v>
      </c>
      <c r="C104" s="64" t="s">
        <v>91</v>
      </c>
      <c r="D104" s="43"/>
      <c r="E104" s="44"/>
      <c r="F104" s="55">
        <v>510.39</v>
      </c>
      <c r="G104" s="46">
        <f t="shared" si="8"/>
        <v>510.39</v>
      </c>
      <c r="H104" s="45">
        <v>1</v>
      </c>
      <c r="I104" s="53"/>
      <c r="J104" s="3"/>
      <c r="K104" s="3"/>
    </row>
    <row r="105" spans="1:11" ht="15">
      <c r="A105" s="40">
        <v>101</v>
      </c>
      <c r="B105" s="69" t="s">
        <v>138</v>
      </c>
      <c r="C105" s="64" t="s">
        <v>91</v>
      </c>
      <c r="D105" s="43"/>
      <c r="E105" s="44"/>
      <c r="F105" s="55">
        <v>454.75</v>
      </c>
      <c r="G105" s="46">
        <f t="shared" si="8"/>
        <v>454.75</v>
      </c>
      <c r="H105" s="45">
        <v>1</v>
      </c>
      <c r="I105" s="53"/>
      <c r="J105" s="3"/>
      <c r="K105" s="3"/>
    </row>
    <row r="106" spans="1:11" ht="15">
      <c r="A106" s="40">
        <v>102</v>
      </c>
      <c r="B106" s="69" t="s">
        <v>139</v>
      </c>
      <c r="C106" s="64" t="s">
        <v>91</v>
      </c>
      <c r="D106" s="43" t="s">
        <v>140</v>
      </c>
      <c r="E106" s="44"/>
      <c r="F106" s="46">
        <v>303</v>
      </c>
      <c r="G106" s="46">
        <f t="shared" si="8"/>
        <v>1212</v>
      </c>
      <c r="H106" s="45">
        <v>4</v>
      </c>
      <c r="I106" s="53">
        <v>3218</v>
      </c>
      <c r="J106" s="2"/>
      <c r="K106" s="2"/>
    </row>
    <row r="107" spans="1:11" ht="30">
      <c r="A107" s="40">
        <v>103</v>
      </c>
      <c r="B107" s="69" t="s">
        <v>316</v>
      </c>
      <c r="C107" s="64" t="s">
        <v>91</v>
      </c>
      <c r="D107" s="43" t="s">
        <v>140</v>
      </c>
      <c r="E107" s="44">
        <v>47727</v>
      </c>
      <c r="F107" s="46">
        <v>214</v>
      </c>
      <c r="G107" s="46">
        <f t="shared" si="8"/>
        <v>642</v>
      </c>
      <c r="H107" s="45">
        <v>3</v>
      </c>
      <c r="I107" s="53">
        <v>3000</v>
      </c>
      <c r="J107" s="2"/>
      <c r="K107" s="2"/>
    </row>
    <row r="108" spans="1:11" ht="15">
      <c r="A108" s="40">
        <v>104</v>
      </c>
      <c r="B108" s="69" t="s">
        <v>141</v>
      </c>
      <c r="C108" s="64" t="s">
        <v>91</v>
      </c>
      <c r="D108" s="43" t="s">
        <v>142</v>
      </c>
      <c r="E108" s="44">
        <v>46813</v>
      </c>
      <c r="F108" s="46">
        <v>153</v>
      </c>
      <c r="G108" s="46">
        <f t="shared" si="8"/>
        <v>459</v>
      </c>
      <c r="H108" s="45">
        <v>3</v>
      </c>
      <c r="I108" s="53">
        <v>1409</v>
      </c>
      <c r="J108" s="2"/>
      <c r="K108" s="2"/>
    </row>
    <row r="109" spans="1:11" ht="15">
      <c r="A109" s="40">
        <v>105</v>
      </c>
      <c r="B109" s="69" t="s">
        <v>143</v>
      </c>
      <c r="C109" s="64" t="s">
        <v>91</v>
      </c>
      <c r="D109" s="43" t="s">
        <v>142</v>
      </c>
      <c r="E109" s="44"/>
      <c r="F109" s="46">
        <v>297</v>
      </c>
      <c r="G109" s="46">
        <f t="shared" si="8"/>
        <v>594</v>
      </c>
      <c r="H109" s="45">
        <v>2</v>
      </c>
      <c r="I109" s="53">
        <v>769</v>
      </c>
      <c r="J109" s="2"/>
      <c r="K109" s="2"/>
    </row>
    <row r="110" spans="1:11" ht="15">
      <c r="A110" s="40">
        <v>106</v>
      </c>
      <c r="B110" s="69" t="s">
        <v>317</v>
      </c>
      <c r="C110" s="64" t="s">
        <v>91</v>
      </c>
      <c r="D110" s="43"/>
      <c r="E110" s="44"/>
      <c r="F110" s="46">
        <v>3344.82</v>
      </c>
      <c r="G110" s="46">
        <f t="shared" si="8"/>
        <v>6689.64</v>
      </c>
      <c r="H110" s="45">
        <v>2</v>
      </c>
      <c r="I110" s="53"/>
      <c r="J110" s="2"/>
      <c r="K110" s="2"/>
    </row>
    <row r="111" spans="1:11" ht="15">
      <c r="A111" s="40">
        <v>107</v>
      </c>
      <c r="B111" s="69" t="s">
        <v>318</v>
      </c>
      <c r="C111" s="64" t="s">
        <v>91</v>
      </c>
      <c r="D111" s="43"/>
      <c r="E111" s="44"/>
      <c r="F111" s="46">
        <v>1904.6</v>
      </c>
      <c r="G111" s="46">
        <f t="shared" si="8"/>
        <v>19046</v>
      </c>
      <c r="H111" s="45">
        <v>10</v>
      </c>
      <c r="I111" s="53"/>
      <c r="J111" s="2"/>
      <c r="K111" s="2"/>
    </row>
    <row r="112" spans="1:11" ht="15">
      <c r="A112" s="40">
        <v>108</v>
      </c>
      <c r="B112" s="69" t="s">
        <v>144</v>
      </c>
      <c r="C112" s="64" t="s">
        <v>91</v>
      </c>
      <c r="D112" s="43" t="s">
        <v>145</v>
      </c>
      <c r="E112" s="44">
        <v>46204</v>
      </c>
      <c r="F112" s="46">
        <v>212</v>
      </c>
      <c r="G112" s="46">
        <f t="shared" si="8"/>
        <v>848</v>
      </c>
      <c r="H112" s="45">
        <v>4</v>
      </c>
      <c r="I112" s="53"/>
      <c r="J112" s="2"/>
      <c r="K112" s="3"/>
    </row>
    <row r="113" spans="1:11" ht="15">
      <c r="A113" s="40">
        <v>109</v>
      </c>
      <c r="B113" s="69" t="s">
        <v>146</v>
      </c>
      <c r="C113" s="64" t="s">
        <v>91</v>
      </c>
      <c r="D113" s="43" t="s">
        <v>147</v>
      </c>
      <c r="E113" s="44">
        <v>47757</v>
      </c>
      <c r="F113" s="46">
        <v>248</v>
      </c>
      <c r="G113" s="46">
        <f t="shared" si="8"/>
        <v>21576</v>
      </c>
      <c r="H113" s="45">
        <v>87</v>
      </c>
      <c r="I113" s="53"/>
      <c r="J113" s="3"/>
      <c r="K113" s="3"/>
    </row>
    <row r="114" spans="1:11" ht="15">
      <c r="A114" s="40">
        <v>110</v>
      </c>
      <c r="B114" s="69" t="s">
        <v>148</v>
      </c>
      <c r="C114" s="64" t="s">
        <v>91</v>
      </c>
      <c r="D114" s="43"/>
      <c r="E114" s="44">
        <v>47788</v>
      </c>
      <c r="F114" s="45">
        <v>364</v>
      </c>
      <c r="G114" s="46">
        <f t="shared" si="8"/>
        <v>49868</v>
      </c>
      <c r="H114" s="45">
        <v>137</v>
      </c>
      <c r="I114" s="53"/>
      <c r="J114" s="3"/>
      <c r="K114" s="3"/>
    </row>
    <row r="115" spans="1:11" ht="15">
      <c r="A115" s="40">
        <v>111</v>
      </c>
      <c r="B115" s="69" t="s">
        <v>149</v>
      </c>
      <c r="C115" s="64" t="s">
        <v>91</v>
      </c>
      <c r="D115" s="43" t="s">
        <v>147</v>
      </c>
      <c r="E115" s="44"/>
      <c r="F115" s="45">
        <v>93</v>
      </c>
      <c r="G115" s="46">
        <f t="shared" si="8"/>
        <v>6138</v>
      </c>
      <c r="H115" s="45">
        <v>66</v>
      </c>
      <c r="I115" s="53"/>
      <c r="J115" s="3"/>
      <c r="K115" s="3"/>
    </row>
    <row r="116" spans="1:11" ht="21.75" customHeight="1">
      <c r="A116" s="40"/>
      <c r="B116" s="71" t="s">
        <v>150</v>
      </c>
      <c r="C116" s="72"/>
      <c r="D116" s="72"/>
      <c r="E116" s="72"/>
      <c r="F116" s="72"/>
      <c r="G116" s="72"/>
      <c r="H116" s="72"/>
      <c r="I116" s="53"/>
      <c r="J116" s="2"/>
      <c r="K116" s="3"/>
    </row>
    <row r="117" spans="1:11" ht="32.25" customHeight="1">
      <c r="A117" s="40">
        <v>1</v>
      </c>
      <c r="B117" s="73" t="s">
        <v>151</v>
      </c>
      <c r="C117" s="64" t="s">
        <v>12</v>
      </c>
      <c r="D117" s="64"/>
      <c r="E117" s="44">
        <v>46539</v>
      </c>
      <c r="F117" s="45">
        <v>87.763220000000004</v>
      </c>
      <c r="G117" s="46">
        <f t="shared" ref="G117:G132" si="9">F117*H117</f>
        <v>87.763220000000004</v>
      </c>
      <c r="H117" s="45">
        <v>1</v>
      </c>
      <c r="I117" s="53"/>
      <c r="J117" s="3"/>
      <c r="K117" s="2"/>
    </row>
    <row r="118" spans="1:11" ht="30" customHeight="1">
      <c r="A118" s="40">
        <v>2</v>
      </c>
      <c r="B118" s="73" t="s">
        <v>152</v>
      </c>
      <c r="C118" s="64" t="s">
        <v>153</v>
      </c>
      <c r="D118" s="64"/>
      <c r="E118" s="44">
        <v>46447</v>
      </c>
      <c r="F118" s="74">
        <v>63</v>
      </c>
      <c r="G118" s="46">
        <f t="shared" si="9"/>
        <v>27720</v>
      </c>
      <c r="H118" s="45">
        <v>440</v>
      </c>
      <c r="I118" s="53"/>
      <c r="J118" s="2"/>
      <c r="K118" s="3"/>
    </row>
    <row r="119" spans="1:11" ht="42.75" customHeight="1">
      <c r="A119" s="40">
        <v>3</v>
      </c>
      <c r="B119" s="73" t="s">
        <v>154</v>
      </c>
      <c r="C119" s="64" t="s">
        <v>12</v>
      </c>
      <c r="D119" s="64"/>
      <c r="E119" s="44">
        <v>46722</v>
      </c>
      <c r="F119" s="75">
        <v>22.809000000000001</v>
      </c>
      <c r="G119" s="46">
        <f t="shared" si="9"/>
        <v>1391.3490000000002</v>
      </c>
      <c r="H119" s="45">
        <v>61</v>
      </c>
      <c r="I119" s="53"/>
      <c r="J119" s="2"/>
      <c r="K119" s="3"/>
    </row>
    <row r="120" spans="1:11" ht="31.5" customHeight="1">
      <c r="A120" s="40">
        <v>4</v>
      </c>
      <c r="B120" s="73" t="s">
        <v>319</v>
      </c>
      <c r="C120" s="64" t="s">
        <v>12</v>
      </c>
      <c r="D120" s="64"/>
      <c r="E120" s="44">
        <v>46538</v>
      </c>
      <c r="F120" s="75">
        <v>87.685000000000002</v>
      </c>
      <c r="G120" s="46">
        <f t="shared" si="9"/>
        <v>350.74</v>
      </c>
      <c r="H120" s="45">
        <v>4</v>
      </c>
      <c r="I120" s="53"/>
      <c r="J120" s="2"/>
      <c r="K120" s="3"/>
    </row>
    <row r="121" spans="1:11" ht="43.5" customHeight="1">
      <c r="A121" s="40">
        <v>5</v>
      </c>
      <c r="B121" s="37" t="s">
        <v>155</v>
      </c>
      <c r="C121" s="64" t="s">
        <v>156</v>
      </c>
      <c r="D121" s="64"/>
      <c r="E121" s="44">
        <v>46419</v>
      </c>
      <c r="F121" s="75">
        <v>151.69268</v>
      </c>
      <c r="G121" s="46">
        <f t="shared" si="9"/>
        <v>151.69268</v>
      </c>
      <c r="H121" s="45">
        <v>1</v>
      </c>
      <c r="I121" s="53"/>
      <c r="J121" s="2"/>
      <c r="K121" s="3"/>
    </row>
    <row r="122" spans="1:11" ht="56.25" customHeight="1">
      <c r="A122" s="40">
        <v>6</v>
      </c>
      <c r="B122" s="73" t="s">
        <v>157</v>
      </c>
      <c r="C122" s="64" t="s">
        <v>156</v>
      </c>
      <c r="D122" s="64"/>
      <c r="E122" s="48">
        <v>46419</v>
      </c>
      <c r="F122" s="75">
        <v>53.739330000000002</v>
      </c>
      <c r="G122" s="46">
        <f t="shared" si="9"/>
        <v>2149.5732000000003</v>
      </c>
      <c r="H122" s="45">
        <v>40</v>
      </c>
      <c r="I122" s="53"/>
      <c r="J122" s="2"/>
      <c r="K122" s="3"/>
    </row>
    <row r="123" spans="1:11" ht="42" customHeight="1">
      <c r="A123" s="40">
        <v>7</v>
      </c>
      <c r="B123" s="73" t="s">
        <v>158</v>
      </c>
      <c r="C123" s="64" t="s">
        <v>153</v>
      </c>
      <c r="D123" s="64"/>
      <c r="E123" s="48">
        <v>46508</v>
      </c>
      <c r="F123" s="75">
        <v>352.12776000000002</v>
      </c>
      <c r="G123" s="46">
        <f t="shared" si="9"/>
        <v>42959.586719999999</v>
      </c>
      <c r="H123" s="45">
        <v>122</v>
      </c>
      <c r="I123" s="53"/>
      <c r="J123" s="2"/>
      <c r="K123" s="3"/>
    </row>
    <row r="124" spans="1:11" ht="16.5" customHeight="1">
      <c r="A124" s="40">
        <v>8</v>
      </c>
      <c r="B124" s="73" t="s">
        <v>159</v>
      </c>
      <c r="C124" s="64" t="s">
        <v>153</v>
      </c>
      <c r="D124" s="64"/>
      <c r="E124" s="48">
        <v>46266</v>
      </c>
      <c r="F124" s="75">
        <v>16.416499999999999</v>
      </c>
      <c r="G124" s="46">
        <f t="shared" si="9"/>
        <v>131.33199999999999</v>
      </c>
      <c r="H124" s="45">
        <v>8</v>
      </c>
      <c r="I124" s="53"/>
      <c r="J124" s="2"/>
      <c r="K124" s="3"/>
    </row>
    <row r="125" spans="1:11" ht="32.25" customHeight="1">
      <c r="A125" s="40">
        <v>9</v>
      </c>
      <c r="B125" s="73" t="s">
        <v>160</v>
      </c>
      <c r="C125" s="64" t="s">
        <v>91</v>
      </c>
      <c r="D125" s="64"/>
      <c r="E125" s="48">
        <v>46266</v>
      </c>
      <c r="F125" s="75">
        <v>675.66772000000003</v>
      </c>
      <c r="G125" s="46">
        <f t="shared" si="9"/>
        <v>6756.6772000000001</v>
      </c>
      <c r="H125" s="45">
        <v>10</v>
      </c>
      <c r="I125" s="53"/>
      <c r="J125" s="2"/>
      <c r="K125" s="3"/>
    </row>
    <row r="126" spans="1:11" ht="32.25" customHeight="1">
      <c r="A126" s="40">
        <v>10</v>
      </c>
      <c r="B126" s="73" t="s">
        <v>161</v>
      </c>
      <c r="C126" s="64" t="s">
        <v>91</v>
      </c>
      <c r="D126" s="64"/>
      <c r="E126" s="48">
        <v>46388</v>
      </c>
      <c r="F126" s="75">
        <v>675.66772000000003</v>
      </c>
      <c r="G126" s="46">
        <f t="shared" si="9"/>
        <v>6081.0094800000006</v>
      </c>
      <c r="H126" s="45">
        <v>9</v>
      </c>
      <c r="I126" s="53"/>
      <c r="J126" s="2"/>
      <c r="K126" s="3"/>
    </row>
    <row r="127" spans="1:11" ht="54" customHeight="1">
      <c r="A127" s="40">
        <v>11</v>
      </c>
      <c r="B127" s="73" t="s">
        <v>162</v>
      </c>
      <c r="C127" s="64" t="s">
        <v>153</v>
      </c>
      <c r="D127" s="64"/>
      <c r="E127" s="48">
        <v>46296</v>
      </c>
      <c r="F127" s="75">
        <v>165.97013999999999</v>
      </c>
      <c r="G127" s="46">
        <f t="shared" si="9"/>
        <v>3817.3132199999995</v>
      </c>
      <c r="H127" s="45">
        <v>23</v>
      </c>
      <c r="I127" s="53"/>
      <c r="J127" s="2"/>
      <c r="K127" s="3"/>
    </row>
    <row r="128" spans="1:11" ht="44.25" customHeight="1">
      <c r="A128" s="40">
        <v>12</v>
      </c>
      <c r="B128" s="73" t="s">
        <v>163</v>
      </c>
      <c r="C128" s="64" t="s">
        <v>12</v>
      </c>
      <c r="D128" s="64"/>
      <c r="E128" s="48">
        <v>46813</v>
      </c>
      <c r="F128" s="75">
        <v>22.723680000000002</v>
      </c>
      <c r="G128" s="46">
        <f t="shared" si="9"/>
        <v>1136.1840000000002</v>
      </c>
      <c r="H128" s="45">
        <v>50</v>
      </c>
      <c r="I128" s="53"/>
      <c r="J128" s="2"/>
      <c r="K128" s="3"/>
    </row>
    <row r="129" spans="1:11" ht="41.25" customHeight="1">
      <c r="A129" s="40">
        <v>13</v>
      </c>
      <c r="B129" s="73" t="s">
        <v>320</v>
      </c>
      <c r="C129" s="64" t="s">
        <v>12</v>
      </c>
      <c r="D129" s="64"/>
      <c r="E129" s="48">
        <v>46630</v>
      </c>
      <c r="F129" s="75">
        <v>100.90900000000001</v>
      </c>
      <c r="G129" s="46">
        <f t="shared" si="9"/>
        <v>1009.09</v>
      </c>
      <c r="H129" s="45">
        <v>10</v>
      </c>
      <c r="I129" s="53"/>
      <c r="J129" s="2"/>
      <c r="K129" s="3"/>
    </row>
    <row r="130" spans="1:11" ht="27.75" customHeight="1">
      <c r="A130" s="40">
        <v>14</v>
      </c>
      <c r="B130" s="73" t="s">
        <v>164</v>
      </c>
      <c r="C130" s="64" t="s">
        <v>12</v>
      </c>
      <c r="D130" s="64"/>
      <c r="E130" s="48">
        <v>46569</v>
      </c>
      <c r="F130" s="75">
        <v>560.80352000000005</v>
      </c>
      <c r="G130" s="46">
        <f t="shared" si="9"/>
        <v>4486.4281600000004</v>
      </c>
      <c r="H130" s="45">
        <v>8</v>
      </c>
      <c r="I130" s="53"/>
      <c r="J130" s="2"/>
      <c r="K130" s="3"/>
    </row>
    <row r="131" spans="1:11" ht="29.25" customHeight="1">
      <c r="A131" s="40">
        <v>15</v>
      </c>
      <c r="B131" s="73" t="s">
        <v>321</v>
      </c>
      <c r="C131" s="64" t="s">
        <v>12</v>
      </c>
      <c r="D131" s="64"/>
      <c r="E131" s="44">
        <v>46874</v>
      </c>
      <c r="F131" s="75">
        <v>569.48131999999998</v>
      </c>
      <c r="G131" s="46">
        <f t="shared" si="9"/>
        <v>5694.8131999999996</v>
      </c>
      <c r="H131" s="45">
        <v>10</v>
      </c>
      <c r="I131" s="53"/>
      <c r="J131" s="2"/>
      <c r="K131" s="3"/>
    </row>
    <row r="132" spans="1:11" ht="33.75" customHeight="1">
      <c r="A132" s="40">
        <v>16</v>
      </c>
      <c r="B132" s="37" t="s">
        <v>165</v>
      </c>
      <c r="C132" s="33" t="s">
        <v>153</v>
      </c>
      <c r="D132" s="64"/>
      <c r="E132" s="44">
        <v>46235</v>
      </c>
      <c r="F132" s="75">
        <v>279.78750000000002</v>
      </c>
      <c r="G132" s="46">
        <f t="shared" si="9"/>
        <v>3357.4500000000003</v>
      </c>
      <c r="H132" s="45">
        <v>12</v>
      </c>
      <c r="I132" s="53"/>
      <c r="J132" s="2"/>
      <c r="K132" s="3"/>
    </row>
    <row r="133" spans="1:11" ht="34.5" customHeight="1">
      <c r="A133" s="40">
        <v>17</v>
      </c>
      <c r="B133" s="37" t="s">
        <v>166</v>
      </c>
      <c r="C133" s="64" t="s">
        <v>91</v>
      </c>
      <c r="D133" s="64"/>
      <c r="E133" s="44">
        <v>46204</v>
      </c>
      <c r="F133" s="76">
        <v>0</v>
      </c>
      <c r="G133" s="46">
        <f>H133*F133</f>
        <v>0</v>
      </c>
      <c r="H133" s="45">
        <v>28</v>
      </c>
      <c r="I133" s="53"/>
      <c r="J133" s="3"/>
      <c r="K133" s="3"/>
    </row>
    <row r="134" spans="1:11" ht="28.5" customHeight="1">
      <c r="A134" s="40">
        <v>18</v>
      </c>
      <c r="B134" s="73" t="s">
        <v>167</v>
      </c>
      <c r="C134" s="64" t="s">
        <v>91</v>
      </c>
      <c r="D134" s="77"/>
      <c r="E134" s="44">
        <v>46204</v>
      </c>
      <c r="F134" s="75">
        <v>0</v>
      </c>
      <c r="G134" s="46">
        <f t="shared" ref="G134:G139" si="10">F134*H134</f>
        <v>0</v>
      </c>
      <c r="H134" s="45">
        <v>177</v>
      </c>
      <c r="I134" s="53"/>
      <c r="J134" s="3"/>
      <c r="K134" s="3"/>
    </row>
    <row r="135" spans="1:11" ht="30.75" customHeight="1">
      <c r="A135" s="40">
        <v>19</v>
      </c>
      <c r="B135" s="73" t="s">
        <v>168</v>
      </c>
      <c r="C135" s="64" t="s">
        <v>91</v>
      </c>
      <c r="D135" s="64"/>
      <c r="E135" s="44">
        <v>46296</v>
      </c>
      <c r="F135" s="45">
        <v>1.31</v>
      </c>
      <c r="G135" s="46">
        <f t="shared" si="10"/>
        <v>1405.63</v>
      </c>
      <c r="H135" s="45">
        <v>1073</v>
      </c>
      <c r="I135" s="53"/>
      <c r="J135" s="3"/>
      <c r="K135" s="3"/>
    </row>
    <row r="136" spans="1:11" ht="30" customHeight="1">
      <c r="A136" s="40">
        <v>20</v>
      </c>
      <c r="B136" s="73" t="s">
        <v>169</v>
      </c>
      <c r="C136" s="64" t="s">
        <v>91</v>
      </c>
      <c r="D136" s="64"/>
      <c r="E136" s="44">
        <v>46296</v>
      </c>
      <c r="F136" s="45">
        <v>3.54</v>
      </c>
      <c r="G136" s="46">
        <f t="shared" si="10"/>
        <v>8018.1</v>
      </c>
      <c r="H136" s="45">
        <v>2265</v>
      </c>
      <c r="I136" s="53"/>
      <c r="J136" s="3"/>
      <c r="K136" s="3"/>
    </row>
    <row r="137" spans="1:11" ht="33" customHeight="1">
      <c r="A137" s="40">
        <v>21</v>
      </c>
      <c r="B137" s="73" t="s">
        <v>170</v>
      </c>
      <c r="C137" s="64" t="s">
        <v>91</v>
      </c>
      <c r="D137" s="64"/>
      <c r="E137" s="44">
        <v>46508</v>
      </c>
      <c r="F137" s="45">
        <v>1.46</v>
      </c>
      <c r="G137" s="46">
        <f t="shared" si="10"/>
        <v>321.2</v>
      </c>
      <c r="H137" s="45">
        <v>220</v>
      </c>
      <c r="I137" s="53"/>
      <c r="J137" s="3"/>
      <c r="K137" s="3"/>
    </row>
    <row r="138" spans="1:11" ht="33.75" customHeight="1">
      <c r="A138" s="40">
        <v>22</v>
      </c>
      <c r="B138" s="73" t="s">
        <v>322</v>
      </c>
      <c r="C138" s="64" t="s">
        <v>91</v>
      </c>
      <c r="D138" s="64"/>
      <c r="E138" s="44">
        <v>47422</v>
      </c>
      <c r="F138" s="46">
        <v>2.2702300000000002</v>
      </c>
      <c r="G138" s="46">
        <f t="shared" si="10"/>
        <v>454.04600000000005</v>
      </c>
      <c r="H138" s="45">
        <v>200</v>
      </c>
      <c r="I138" s="53"/>
      <c r="J138" s="3"/>
      <c r="K138" s="3"/>
    </row>
    <row r="139" spans="1:11" ht="27.75" customHeight="1">
      <c r="A139" s="40">
        <v>23</v>
      </c>
      <c r="B139" s="73" t="s">
        <v>171</v>
      </c>
      <c r="C139" s="64" t="s">
        <v>91</v>
      </c>
      <c r="D139" s="64"/>
      <c r="E139" s="43" t="s">
        <v>172</v>
      </c>
      <c r="F139" s="46">
        <v>27.242460000000001</v>
      </c>
      <c r="G139" s="46">
        <f t="shared" si="10"/>
        <v>1062.4559400000001</v>
      </c>
      <c r="H139" s="45">
        <v>39</v>
      </c>
      <c r="I139" s="53"/>
      <c r="J139" s="3"/>
      <c r="K139" s="3"/>
    </row>
    <row r="140" spans="1:11" ht="18.75" customHeight="1">
      <c r="A140" s="40">
        <v>24</v>
      </c>
      <c r="B140" s="73" t="s">
        <v>173</v>
      </c>
      <c r="C140" s="64" t="s">
        <v>91</v>
      </c>
      <c r="D140" s="64"/>
      <c r="E140" s="44"/>
      <c r="F140" s="46">
        <v>948</v>
      </c>
      <c r="G140" s="46">
        <f t="shared" ref="G140:G141" si="11">H140*F140</f>
        <v>3792</v>
      </c>
      <c r="H140" s="45">
        <v>4</v>
      </c>
      <c r="I140" s="53"/>
      <c r="J140" s="3"/>
      <c r="K140" s="3"/>
    </row>
    <row r="141" spans="1:11" ht="20.25" customHeight="1">
      <c r="A141" s="40">
        <v>25</v>
      </c>
      <c r="B141" s="69" t="s">
        <v>174</v>
      </c>
      <c r="C141" s="64" t="s">
        <v>12</v>
      </c>
      <c r="D141" s="77"/>
      <c r="E141" s="48">
        <v>46419</v>
      </c>
      <c r="F141" s="45">
        <v>25.79</v>
      </c>
      <c r="G141" s="46">
        <f t="shared" si="11"/>
        <v>567.38</v>
      </c>
      <c r="H141" s="45">
        <v>22</v>
      </c>
      <c r="I141" s="53"/>
      <c r="J141" s="5"/>
      <c r="K141" s="6"/>
    </row>
    <row r="142" spans="1:11" ht="45">
      <c r="A142" s="40">
        <v>26</v>
      </c>
      <c r="B142" s="78" t="s">
        <v>175</v>
      </c>
      <c r="C142" s="77" t="s">
        <v>176</v>
      </c>
      <c r="D142" s="77" t="s">
        <v>177</v>
      </c>
      <c r="E142" s="79">
        <v>46388</v>
      </c>
      <c r="F142" s="80">
        <v>772.84695699999997</v>
      </c>
      <c r="G142" s="46">
        <f t="shared" ref="G142:G159" si="12">F142*H142</f>
        <v>17775.480011</v>
      </c>
      <c r="H142" s="75">
        <v>23</v>
      </c>
      <c r="I142" s="53">
        <v>563</v>
      </c>
      <c r="J142" s="2"/>
      <c r="K142" s="2"/>
    </row>
    <row r="143" spans="1:11" ht="30">
      <c r="A143" s="40">
        <v>27</v>
      </c>
      <c r="B143" s="78" t="s">
        <v>178</v>
      </c>
      <c r="C143" s="77" t="s">
        <v>176</v>
      </c>
      <c r="D143" s="77" t="s">
        <v>177</v>
      </c>
      <c r="E143" s="79">
        <v>46388</v>
      </c>
      <c r="F143" s="80">
        <v>774.66</v>
      </c>
      <c r="G143" s="46">
        <f t="shared" si="12"/>
        <v>1549.32</v>
      </c>
      <c r="H143" s="75">
        <v>2</v>
      </c>
      <c r="I143" s="53">
        <v>48</v>
      </c>
      <c r="J143" s="2"/>
      <c r="K143" s="2"/>
    </row>
    <row r="144" spans="1:11" ht="30">
      <c r="A144" s="40">
        <v>28</v>
      </c>
      <c r="B144" s="78" t="s">
        <v>179</v>
      </c>
      <c r="C144" s="77" t="s">
        <v>176</v>
      </c>
      <c r="D144" s="77" t="s">
        <v>177</v>
      </c>
      <c r="E144" s="79">
        <v>46447</v>
      </c>
      <c r="F144" s="80">
        <v>774.66166699999997</v>
      </c>
      <c r="G144" s="46">
        <f t="shared" si="12"/>
        <v>4647.970002</v>
      </c>
      <c r="H144" s="75">
        <v>6</v>
      </c>
      <c r="I144" s="53">
        <v>144</v>
      </c>
      <c r="J144" s="2"/>
      <c r="K144" s="2"/>
    </row>
    <row r="145" spans="1:11" ht="30">
      <c r="A145" s="40">
        <v>29</v>
      </c>
      <c r="B145" s="78" t="s">
        <v>180</v>
      </c>
      <c r="C145" s="77" t="s">
        <v>176</v>
      </c>
      <c r="D145" s="77" t="s">
        <v>42</v>
      </c>
      <c r="E145" s="79">
        <v>46174</v>
      </c>
      <c r="F145" s="80">
        <v>216.33799999999999</v>
      </c>
      <c r="G145" s="46">
        <f t="shared" si="12"/>
        <v>1081.69</v>
      </c>
      <c r="H145" s="75">
        <v>5</v>
      </c>
      <c r="I145" s="53">
        <v>23</v>
      </c>
      <c r="J145" s="2"/>
      <c r="K145" s="2"/>
    </row>
    <row r="146" spans="1:11" ht="30">
      <c r="A146" s="40">
        <v>30</v>
      </c>
      <c r="B146" s="78" t="s">
        <v>181</v>
      </c>
      <c r="C146" s="77" t="s">
        <v>176</v>
      </c>
      <c r="D146" s="77" t="s">
        <v>42</v>
      </c>
      <c r="E146" s="79">
        <v>46478</v>
      </c>
      <c r="F146" s="80">
        <v>198.86799999999999</v>
      </c>
      <c r="G146" s="46">
        <f t="shared" si="12"/>
        <v>994.33999999999992</v>
      </c>
      <c r="H146" s="75">
        <v>5</v>
      </c>
      <c r="I146" s="53">
        <v>23</v>
      </c>
      <c r="J146" s="2"/>
      <c r="K146" s="2"/>
    </row>
    <row r="147" spans="1:11" ht="60" customHeight="1">
      <c r="A147" s="40">
        <v>31</v>
      </c>
      <c r="B147" s="78" t="s">
        <v>182</v>
      </c>
      <c r="C147" s="77" t="s">
        <v>176</v>
      </c>
      <c r="D147" s="77" t="s">
        <v>177</v>
      </c>
      <c r="E147" s="81">
        <v>46327</v>
      </c>
      <c r="F147" s="80">
        <v>850.47</v>
      </c>
      <c r="G147" s="46">
        <f t="shared" si="12"/>
        <v>850.47</v>
      </c>
      <c r="H147" s="75">
        <v>1</v>
      </c>
      <c r="I147" s="53">
        <v>25</v>
      </c>
      <c r="J147" s="2"/>
      <c r="K147" s="2"/>
    </row>
    <row r="148" spans="1:11" ht="45">
      <c r="A148" s="40">
        <v>32</v>
      </c>
      <c r="B148" s="78" t="s">
        <v>183</v>
      </c>
      <c r="C148" s="77" t="s">
        <v>176</v>
      </c>
      <c r="D148" s="77" t="s">
        <v>177</v>
      </c>
      <c r="E148" s="79">
        <v>46478</v>
      </c>
      <c r="F148" s="80">
        <v>856.36</v>
      </c>
      <c r="G148" s="46">
        <f t="shared" si="12"/>
        <v>856.36</v>
      </c>
      <c r="H148" s="75">
        <v>1</v>
      </c>
      <c r="I148" s="53">
        <v>25</v>
      </c>
      <c r="J148" s="2"/>
      <c r="K148" s="2"/>
    </row>
    <row r="149" spans="1:11" ht="30">
      <c r="A149" s="40">
        <v>33</v>
      </c>
      <c r="B149" s="78" t="s">
        <v>323</v>
      </c>
      <c r="C149" s="77" t="s">
        <v>91</v>
      </c>
      <c r="D149" s="77"/>
      <c r="E149" s="79">
        <v>46631</v>
      </c>
      <c r="F149" s="80">
        <v>89.42</v>
      </c>
      <c r="G149" s="46">
        <f t="shared" si="12"/>
        <v>2682.6</v>
      </c>
      <c r="H149" s="75">
        <v>30</v>
      </c>
      <c r="I149" s="53"/>
      <c r="J149" s="2"/>
      <c r="K149" s="2"/>
    </row>
    <row r="150" spans="1:11" ht="45">
      <c r="A150" s="40">
        <v>34</v>
      </c>
      <c r="B150" s="78" t="s">
        <v>184</v>
      </c>
      <c r="C150" s="77" t="s">
        <v>91</v>
      </c>
      <c r="D150" s="77" t="s">
        <v>177</v>
      </c>
      <c r="E150" s="79">
        <v>46388</v>
      </c>
      <c r="F150" s="80">
        <v>774.66200000000003</v>
      </c>
      <c r="G150" s="46">
        <f t="shared" si="12"/>
        <v>15493.240000000002</v>
      </c>
      <c r="H150" s="75">
        <v>20</v>
      </c>
      <c r="I150" s="53">
        <v>500</v>
      </c>
      <c r="J150" s="2"/>
      <c r="K150" s="2"/>
    </row>
    <row r="151" spans="1:11" ht="30">
      <c r="A151" s="40">
        <v>35</v>
      </c>
      <c r="B151" s="78" t="s">
        <v>185</v>
      </c>
      <c r="C151" s="77" t="s">
        <v>91</v>
      </c>
      <c r="D151" s="77" t="s">
        <v>177</v>
      </c>
      <c r="E151" s="79">
        <v>46388</v>
      </c>
      <c r="F151" s="80">
        <v>775.41949999999997</v>
      </c>
      <c r="G151" s="46">
        <f t="shared" si="12"/>
        <v>15508.39</v>
      </c>
      <c r="H151" s="75">
        <v>20</v>
      </c>
      <c r="I151" s="53">
        <v>500</v>
      </c>
      <c r="J151" s="2"/>
      <c r="K151" s="2"/>
    </row>
    <row r="152" spans="1:11" ht="45">
      <c r="A152" s="40">
        <v>36</v>
      </c>
      <c r="B152" s="78" t="s">
        <v>183</v>
      </c>
      <c r="C152" s="77" t="s">
        <v>91</v>
      </c>
      <c r="D152" s="77" t="s">
        <v>177</v>
      </c>
      <c r="E152" s="79">
        <v>46478</v>
      </c>
      <c r="F152" s="80">
        <v>856.36333000000002</v>
      </c>
      <c r="G152" s="46">
        <f t="shared" si="12"/>
        <v>2569.0899899999999</v>
      </c>
      <c r="H152" s="75">
        <v>3</v>
      </c>
      <c r="I152" s="53">
        <v>75</v>
      </c>
      <c r="J152" s="2"/>
      <c r="K152" s="2"/>
    </row>
    <row r="153" spans="1:11" ht="30">
      <c r="A153" s="40">
        <v>37</v>
      </c>
      <c r="B153" s="78" t="s">
        <v>186</v>
      </c>
      <c r="C153" s="77" t="s">
        <v>91</v>
      </c>
      <c r="D153" s="77" t="s">
        <v>42</v>
      </c>
      <c r="E153" s="79">
        <v>46478</v>
      </c>
      <c r="F153" s="80">
        <v>198.86799999999999</v>
      </c>
      <c r="G153" s="46">
        <f t="shared" si="12"/>
        <v>2983.02</v>
      </c>
      <c r="H153" s="75">
        <v>15</v>
      </c>
      <c r="I153" s="53">
        <v>75</v>
      </c>
      <c r="J153" s="2"/>
      <c r="K153" s="2"/>
    </row>
    <row r="154" spans="1:11" ht="45">
      <c r="A154" s="40">
        <v>39</v>
      </c>
      <c r="B154" s="78" t="s">
        <v>324</v>
      </c>
      <c r="C154" s="77" t="s">
        <v>91</v>
      </c>
      <c r="D154" s="77" t="s">
        <v>177</v>
      </c>
      <c r="E154" s="82">
        <v>46676</v>
      </c>
      <c r="F154" s="80">
        <v>808.5675</v>
      </c>
      <c r="G154" s="46">
        <f t="shared" si="12"/>
        <v>16171.35</v>
      </c>
      <c r="H154" s="75">
        <v>20</v>
      </c>
      <c r="I154" s="53">
        <v>500</v>
      </c>
      <c r="J154" s="2"/>
      <c r="K154" s="2"/>
    </row>
    <row r="155" spans="1:11" ht="45">
      <c r="A155" s="40">
        <v>40</v>
      </c>
      <c r="B155" s="78" t="s">
        <v>325</v>
      </c>
      <c r="C155" s="77" t="s">
        <v>91</v>
      </c>
      <c r="D155" s="77" t="s">
        <v>42</v>
      </c>
      <c r="E155" s="83">
        <v>46660</v>
      </c>
      <c r="F155" s="80">
        <v>201.108</v>
      </c>
      <c r="G155" s="46">
        <f t="shared" si="12"/>
        <v>1005.54</v>
      </c>
      <c r="H155" s="75">
        <v>5</v>
      </c>
      <c r="I155" s="53">
        <v>25</v>
      </c>
      <c r="J155" s="2"/>
      <c r="K155" s="2"/>
    </row>
    <row r="156" spans="1:11" ht="45">
      <c r="A156" s="40">
        <v>41</v>
      </c>
      <c r="B156" s="78" t="s">
        <v>326</v>
      </c>
      <c r="C156" s="77" t="s">
        <v>91</v>
      </c>
      <c r="D156" s="77" t="s">
        <v>177</v>
      </c>
      <c r="E156" s="79">
        <v>46640</v>
      </c>
      <c r="F156" s="80">
        <v>885.45</v>
      </c>
      <c r="G156" s="46">
        <f t="shared" si="12"/>
        <v>885.45</v>
      </c>
      <c r="H156" s="75">
        <v>1</v>
      </c>
      <c r="I156" s="53">
        <v>25</v>
      </c>
      <c r="J156" s="2"/>
      <c r="K156" s="2"/>
    </row>
    <row r="157" spans="1:11" ht="45">
      <c r="A157" s="40">
        <v>42</v>
      </c>
      <c r="B157" s="78" t="s">
        <v>327</v>
      </c>
      <c r="C157" s="77" t="s">
        <v>91</v>
      </c>
      <c r="D157" s="77" t="s">
        <v>177</v>
      </c>
      <c r="E157" s="81">
        <v>46661</v>
      </c>
      <c r="F157" s="80">
        <v>1288.69</v>
      </c>
      <c r="G157" s="46">
        <f t="shared" si="12"/>
        <v>2577.38</v>
      </c>
      <c r="H157" s="75">
        <v>2</v>
      </c>
      <c r="I157" s="53">
        <v>50</v>
      </c>
      <c r="J157" s="2"/>
      <c r="K157" s="2"/>
    </row>
    <row r="158" spans="1:11" ht="30">
      <c r="A158" s="40">
        <v>43</v>
      </c>
      <c r="B158" s="78" t="s">
        <v>328</v>
      </c>
      <c r="C158" s="77" t="s">
        <v>91</v>
      </c>
      <c r="D158" s="77"/>
      <c r="E158" s="83">
        <v>46492</v>
      </c>
      <c r="F158" s="80">
        <f>3866.08/100</f>
        <v>38.660800000000002</v>
      </c>
      <c r="G158" s="46">
        <f t="shared" si="12"/>
        <v>966.5200000000001</v>
      </c>
      <c r="H158" s="75">
        <v>25</v>
      </c>
      <c r="I158" s="53"/>
      <c r="J158" s="2"/>
      <c r="K158" s="2"/>
    </row>
    <row r="159" spans="1:11" ht="15">
      <c r="A159" s="40">
        <v>44</v>
      </c>
      <c r="B159" s="78" t="s">
        <v>329</v>
      </c>
      <c r="C159" s="77" t="s">
        <v>12</v>
      </c>
      <c r="D159" s="77"/>
      <c r="E159" s="83">
        <v>46588</v>
      </c>
      <c r="F159" s="80">
        <v>214.78</v>
      </c>
      <c r="G159" s="46">
        <f t="shared" si="12"/>
        <v>214.78</v>
      </c>
      <c r="H159" s="75">
        <v>1</v>
      </c>
      <c r="I159" s="53"/>
      <c r="J159" s="2"/>
      <c r="K159" s="2"/>
    </row>
    <row r="160" spans="1:11" ht="15">
      <c r="A160" s="40">
        <v>45</v>
      </c>
      <c r="B160" s="49" t="s">
        <v>187</v>
      </c>
      <c r="C160" s="77" t="s">
        <v>91</v>
      </c>
      <c r="D160" s="77"/>
      <c r="E160" s="77"/>
      <c r="F160" s="80">
        <v>65</v>
      </c>
      <c r="G160" s="46">
        <f t="shared" ref="G160:G161" si="13">H160*F160</f>
        <v>1300</v>
      </c>
      <c r="H160" s="75">
        <v>20</v>
      </c>
      <c r="I160" s="53"/>
      <c r="J160" s="2"/>
      <c r="K160" s="2"/>
    </row>
    <row r="161" spans="1:11" ht="18.75" customHeight="1">
      <c r="A161" s="40">
        <v>46</v>
      </c>
      <c r="B161" s="49" t="s">
        <v>188</v>
      </c>
      <c r="C161" s="77" t="s">
        <v>91</v>
      </c>
      <c r="D161" s="77"/>
      <c r="E161" s="77"/>
      <c r="F161" s="80">
        <v>150</v>
      </c>
      <c r="G161" s="46">
        <f t="shared" si="13"/>
        <v>1500</v>
      </c>
      <c r="H161" s="75">
        <v>10</v>
      </c>
      <c r="I161" s="53"/>
      <c r="J161" s="2"/>
      <c r="K161" s="2"/>
    </row>
    <row r="162" spans="1:11" ht="24" customHeight="1">
      <c r="A162" s="40"/>
      <c r="B162" s="84" t="s">
        <v>189</v>
      </c>
      <c r="C162" s="72"/>
      <c r="D162" s="72"/>
      <c r="E162" s="72"/>
      <c r="F162" s="72"/>
      <c r="G162" s="85"/>
      <c r="H162" s="86"/>
      <c r="I162" s="53"/>
      <c r="J162" s="7" t="s">
        <v>190</v>
      </c>
      <c r="K162" s="2"/>
    </row>
    <row r="163" spans="1:11" ht="15.95" customHeight="1">
      <c r="A163" s="87">
        <v>1</v>
      </c>
      <c r="B163" s="88" t="s">
        <v>265</v>
      </c>
      <c r="C163" s="89" t="s">
        <v>10</v>
      </c>
      <c r="D163" s="90" t="s">
        <v>193</v>
      </c>
      <c r="E163" s="91">
        <v>46296</v>
      </c>
      <c r="F163" s="46">
        <v>120</v>
      </c>
      <c r="G163" s="92">
        <f>F163*H163</f>
        <v>240</v>
      </c>
      <c r="H163" s="45">
        <v>2</v>
      </c>
      <c r="I163" s="53">
        <v>200</v>
      </c>
      <c r="J163" s="4"/>
      <c r="K163" s="2"/>
    </row>
    <row r="164" spans="1:11" ht="15.95" customHeight="1">
      <c r="A164" s="87">
        <v>2</v>
      </c>
      <c r="B164" s="88" t="s">
        <v>192</v>
      </c>
      <c r="C164" s="89" t="s">
        <v>10</v>
      </c>
      <c r="D164" s="90" t="s">
        <v>193</v>
      </c>
      <c r="E164" s="91">
        <v>46388</v>
      </c>
      <c r="F164" s="46">
        <v>28.22</v>
      </c>
      <c r="G164" s="46">
        <f t="shared" ref="G164:G249" si="14">H164*F164</f>
        <v>310.41999999999996</v>
      </c>
      <c r="H164" s="45">
        <v>11</v>
      </c>
      <c r="I164" s="53">
        <v>1100</v>
      </c>
      <c r="J164" s="4"/>
      <c r="K164" s="2"/>
    </row>
    <row r="165" spans="1:11" ht="15.95" customHeight="1">
      <c r="A165" s="87">
        <v>3</v>
      </c>
      <c r="B165" s="88" t="s">
        <v>266</v>
      </c>
      <c r="C165" s="89" t="s">
        <v>10</v>
      </c>
      <c r="D165" s="90" t="s">
        <v>193</v>
      </c>
      <c r="E165" s="91">
        <v>46388</v>
      </c>
      <c r="F165" s="46">
        <v>30</v>
      </c>
      <c r="G165" s="46">
        <f t="shared" si="14"/>
        <v>4500</v>
      </c>
      <c r="H165" s="45">
        <v>150</v>
      </c>
      <c r="I165" s="53">
        <v>15000</v>
      </c>
      <c r="J165" s="4"/>
      <c r="K165" s="2"/>
    </row>
    <row r="166" spans="1:11" ht="15.95" customHeight="1">
      <c r="A166" s="87">
        <v>4</v>
      </c>
      <c r="B166" s="88" t="s">
        <v>266</v>
      </c>
      <c r="C166" s="89" t="s">
        <v>10</v>
      </c>
      <c r="D166" s="90" t="s">
        <v>193</v>
      </c>
      <c r="E166" s="91">
        <v>46600</v>
      </c>
      <c r="F166" s="46">
        <v>30</v>
      </c>
      <c r="G166" s="46">
        <f t="shared" si="14"/>
        <v>150</v>
      </c>
      <c r="H166" s="45">
        <v>5</v>
      </c>
      <c r="I166" s="53">
        <v>500</v>
      </c>
      <c r="J166" s="4"/>
      <c r="K166" s="2"/>
    </row>
    <row r="167" spans="1:11" ht="15.95" customHeight="1">
      <c r="A167" s="87">
        <v>5</v>
      </c>
      <c r="B167" s="88" t="s">
        <v>267</v>
      </c>
      <c r="C167" s="89" t="s">
        <v>10</v>
      </c>
      <c r="D167" s="90" t="s">
        <v>193</v>
      </c>
      <c r="E167" s="91">
        <v>46357</v>
      </c>
      <c r="F167" s="46">
        <v>50</v>
      </c>
      <c r="G167" s="46">
        <f t="shared" si="14"/>
        <v>1500</v>
      </c>
      <c r="H167" s="45">
        <v>30</v>
      </c>
      <c r="I167" s="53">
        <v>3000</v>
      </c>
      <c r="J167" s="4"/>
      <c r="K167" s="2"/>
    </row>
    <row r="168" spans="1:11" ht="15.95" customHeight="1">
      <c r="A168" s="87">
        <v>6</v>
      </c>
      <c r="B168" s="88" t="s">
        <v>268</v>
      </c>
      <c r="C168" s="89" t="s">
        <v>10</v>
      </c>
      <c r="D168" s="90" t="s">
        <v>193</v>
      </c>
      <c r="E168" s="91">
        <v>46569</v>
      </c>
      <c r="F168" s="46">
        <v>120</v>
      </c>
      <c r="G168" s="46">
        <f t="shared" si="14"/>
        <v>2400</v>
      </c>
      <c r="H168" s="45">
        <v>20</v>
      </c>
      <c r="I168" s="53">
        <v>2000</v>
      </c>
      <c r="J168" s="4"/>
      <c r="K168" s="2"/>
    </row>
    <row r="169" spans="1:11" ht="15.95" customHeight="1">
      <c r="A169" s="87">
        <v>7</v>
      </c>
      <c r="B169" s="88" t="s">
        <v>194</v>
      </c>
      <c r="C169" s="89" t="s">
        <v>10</v>
      </c>
      <c r="D169" s="90" t="s">
        <v>195</v>
      </c>
      <c r="E169" s="91">
        <v>46054</v>
      </c>
      <c r="F169" s="46">
        <v>150</v>
      </c>
      <c r="G169" s="46">
        <f t="shared" si="14"/>
        <v>3000</v>
      </c>
      <c r="H169" s="45">
        <v>20</v>
      </c>
      <c r="I169" s="53"/>
      <c r="J169" s="4"/>
      <c r="K169" s="2"/>
    </row>
    <row r="170" spans="1:11" ht="15.95" customHeight="1">
      <c r="A170" s="87">
        <v>8</v>
      </c>
      <c r="B170" s="88" t="s">
        <v>196</v>
      </c>
      <c r="C170" s="89" t="s">
        <v>10</v>
      </c>
      <c r="D170" s="90" t="s">
        <v>22</v>
      </c>
      <c r="E170" s="91">
        <v>46631</v>
      </c>
      <c r="F170" s="46">
        <v>83.19</v>
      </c>
      <c r="G170" s="46">
        <f t="shared" si="14"/>
        <v>665.52</v>
      </c>
      <c r="H170" s="45">
        <v>8</v>
      </c>
      <c r="I170" s="53">
        <v>80</v>
      </c>
      <c r="J170" s="4"/>
      <c r="K170" s="2"/>
    </row>
    <row r="171" spans="1:11" ht="15.95" customHeight="1">
      <c r="A171" s="87">
        <v>9</v>
      </c>
      <c r="B171" s="88" t="s">
        <v>197</v>
      </c>
      <c r="C171" s="89" t="s">
        <v>10</v>
      </c>
      <c r="D171" s="90" t="s">
        <v>193</v>
      </c>
      <c r="E171" s="91">
        <v>46419</v>
      </c>
      <c r="F171" s="46">
        <v>205.6</v>
      </c>
      <c r="G171" s="46">
        <f t="shared" si="14"/>
        <v>205.6</v>
      </c>
      <c r="H171" s="45">
        <v>1</v>
      </c>
      <c r="I171" s="53">
        <v>80</v>
      </c>
      <c r="J171" s="4"/>
      <c r="K171" s="2"/>
    </row>
    <row r="172" spans="1:11" ht="15.95" customHeight="1">
      <c r="A172" s="87">
        <v>10</v>
      </c>
      <c r="B172" s="88" t="s">
        <v>269</v>
      </c>
      <c r="C172" s="89" t="s">
        <v>10</v>
      </c>
      <c r="D172" s="90" t="s">
        <v>212</v>
      </c>
      <c r="E172" s="91">
        <v>46327</v>
      </c>
      <c r="F172" s="46">
        <v>20</v>
      </c>
      <c r="G172" s="46">
        <f t="shared" si="14"/>
        <v>10760</v>
      </c>
      <c r="H172" s="45">
        <v>538</v>
      </c>
      <c r="I172" s="53">
        <v>15064</v>
      </c>
      <c r="J172" s="4"/>
      <c r="K172" s="2"/>
    </row>
    <row r="173" spans="1:11" ht="15.95" customHeight="1">
      <c r="A173" s="87">
        <v>11</v>
      </c>
      <c r="B173" s="88" t="s">
        <v>269</v>
      </c>
      <c r="C173" s="89" t="s">
        <v>10</v>
      </c>
      <c r="D173" s="90" t="s">
        <v>212</v>
      </c>
      <c r="E173" s="91">
        <v>46388</v>
      </c>
      <c r="F173" s="46">
        <v>20</v>
      </c>
      <c r="G173" s="46">
        <f t="shared" si="14"/>
        <v>8100</v>
      </c>
      <c r="H173" s="45">
        <v>405</v>
      </c>
      <c r="I173" s="53">
        <v>11340</v>
      </c>
      <c r="J173" s="4"/>
      <c r="K173" s="2"/>
    </row>
    <row r="174" spans="1:11" ht="15.95" customHeight="1">
      <c r="A174" s="87">
        <v>12</v>
      </c>
      <c r="B174" s="88" t="s">
        <v>269</v>
      </c>
      <c r="C174" s="89" t="s">
        <v>10</v>
      </c>
      <c r="D174" s="90" t="s">
        <v>193</v>
      </c>
      <c r="E174" s="91">
        <v>46539</v>
      </c>
      <c r="F174" s="46">
        <v>50</v>
      </c>
      <c r="G174" s="46">
        <f t="shared" si="14"/>
        <v>750</v>
      </c>
      <c r="H174" s="45">
        <v>15</v>
      </c>
      <c r="I174" s="53">
        <v>1500</v>
      </c>
      <c r="J174" s="4"/>
      <c r="K174" s="2"/>
    </row>
    <row r="175" spans="1:11" ht="15.95" customHeight="1">
      <c r="A175" s="87">
        <v>13</v>
      </c>
      <c r="B175" s="88" t="s">
        <v>198</v>
      </c>
      <c r="C175" s="89" t="s">
        <v>12</v>
      </c>
      <c r="D175" s="90" t="s">
        <v>75</v>
      </c>
      <c r="E175" s="91">
        <v>46357</v>
      </c>
      <c r="F175" s="46">
        <v>370</v>
      </c>
      <c r="G175" s="46">
        <f t="shared" si="14"/>
        <v>9250</v>
      </c>
      <c r="H175" s="45">
        <v>25</v>
      </c>
      <c r="I175" s="53"/>
      <c r="J175" s="4"/>
      <c r="K175" s="2"/>
    </row>
    <row r="176" spans="1:11" ht="15.95" customHeight="1">
      <c r="A176" s="87">
        <v>14</v>
      </c>
      <c r="B176" s="93" t="s">
        <v>271</v>
      </c>
      <c r="C176" s="89" t="s">
        <v>12</v>
      </c>
      <c r="D176" s="90" t="s">
        <v>75</v>
      </c>
      <c r="E176" s="94">
        <v>46266</v>
      </c>
      <c r="F176" s="74">
        <v>90</v>
      </c>
      <c r="G176" s="46">
        <f t="shared" si="14"/>
        <v>18000</v>
      </c>
      <c r="H176" s="75">
        <v>200</v>
      </c>
      <c r="I176" s="53"/>
      <c r="J176" s="10"/>
      <c r="K176" s="9"/>
    </row>
    <row r="177" spans="1:11" ht="15.95" customHeight="1">
      <c r="A177" s="87">
        <v>15</v>
      </c>
      <c r="B177" s="93" t="s">
        <v>270</v>
      </c>
      <c r="C177" s="89" t="s">
        <v>12</v>
      </c>
      <c r="D177" s="90" t="s">
        <v>75</v>
      </c>
      <c r="E177" s="94">
        <v>46569</v>
      </c>
      <c r="F177" s="74">
        <v>80</v>
      </c>
      <c r="G177" s="46">
        <f t="shared" si="14"/>
        <v>6000</v>
      </c>
      <c r="H177" s="75">
        <v>75</v>
      </c>
      <c r="I177" s="53"/>
      <c r="J177" s="10"/>
      <c r="K177" s="9"/>
    </row>
    <row r="178" spans="1:11" ht="15.95" customHeight="1">
      <c r="A178" s="87">
        <v>16</v>
      </c>
      <c r="B178" s="93" t="s">
        <v>270</v>
      </c>
      <c r="C178" s="89" t="s">
        <v>12</v>
      </c>
      <c r="D178" s="90" t="s">
        <v>75</v>
      </c>
      <c r="E178" s="94">
        <v>46266</v>
      </c>
      <c r="F178" s="74">
        <v>80</v>
      </c>
      <c r="G178" s="46">
        <f t="shared" si="14"/>
        <v>8000</v>
      </c>
      <c r="H178" s="75">
        <v>100</v>
      </c>
      <c r="I178" s="53"/>
      <c r="J178" s="10"/>
      <c r="K178" s="9"/>
    </row>
    <row r="179" spans="1:11" ht="15.95" customHeight="1">
      <c r="A179" s="87">
        <v>17</v>
      </c>
      <c r="B179" s="93" t="s">
        <v>272</v>
      </c>
      <c r="C179" s="89" t="s">
        <v>273</v>
      </c>
      <c r="D179" s="90" t="s">
        <v>145</v>
      </c>
      <c r="E179" s="94">
        <v>46296</v>
      </c>
      <c r="F179" s="74">
        <v>200</v>
      </c>
      <c r="G179" s="46">
        <f t="shared" si="14"/>
        <v>200</v>
      </c>
      <c r="H179" s="75">
        <v>1</v>
      </c>
      <c r="I179" s="53"/>
      <c r="J179" s="10"/>
      <c r="K179" s="9"/>
    </row>
    <row r="180" spans="1:11" ht="30">
      <c r="A180" s="87">
        <v>18</v>
      </c>
      <c r="B180" s="93" t="s">
        <v>199</v>
      </c>
      <c r="C180" s="89" t="s">
        <v>10</v>
      </c>
      <c r="D180" s="90" t="s">
        <v>49</v>
      </c>
      <c r="E180" s="94">
        <v>46235</v>
      </c>
      <c r="F180" s="74">
        <v>500</v>
      </c>
      <c r="G180" s="46">
        <f t="shared" si="14"/>
        <v>500</v>
      </c>
      <c r="H180" s="75">
        <v>1</v>
      </c>
      <c r="I180" s="53">
        <v>26</v>
      </c>
      <c r="J180" s="10"/>
      <c r="K180" s="9"/>
    </row>
    <row r="181" spans="1:11" ht="15.95" customHeight="1">
      <c r="A181" s="87">
        <v>19</v>
      </c>
      <c r="B181" s="93" t="s">
        <v>274</v>
      </c>
      <c r="C181" s="89" t="s">
        <v>10</v>
      </c>
      <c r="D181" s="90" t="s">
        <v>212</v>
      </c>
      <c r="E181" s="95">
        <v>46447</v>
      </c>
      <c r="F181" s="74">
        <v>30</v>
      </c>
      <c r="G181" s="46">
        <f t="shared" si="14"/>
        <v>16080</v>
      </c>
      <c r="H181" s="75">
        <v>536</v>
      </c>
      <c r="I181" s="53">
        <v>15008</v>
      </c>
      <c r="J181" s="10"/>
      <c r="K181" s="9"/>
    </row>
    <row r="182" spans="1:11" ht="15.95" customHeight="1">
      <c r="A182" s="87">
        <v>20</v>
      </c>
      <c r="B182" s="93" t="s">
        <v>275</v>
      </c>
      <c r="C182" s="89" t="s">
        <v>10</v>
      </c>
      <c r="D182" s="90" t="s">
        <v>193</v>
      </c>
      <c r="E182" s="95">
        <v>46569</v>
      </c>
      <c r="F182" s="74">
        <v>50</v>
      </c>
      <c r="G182" s="46">
        <f t="shared" si="14"/>
        <v>1000</v>
      </c>
      <c r="H182" s="75">
        <v>20</v>
      </c>
      <c r="I182" s="53">
        <v>2000</v>
      </c>
      <c r="J182" s="10"/>
      <c r="K182" s="9"/>
    </row>
    <row r="183" spans="1:11" ht="15.95" customHeight="1">
      <c r="A183" s="87">
        <v>21</v>
      </c>
      <c r="B183" s="93" t="s">
        <v>276</v>
      </c>
      <c r="C183" s="89" t="s">
        <v>10</v>
      </c>
      <c r="D183" s="90" t="s">
        <v>255</v>
      </c>
      <c r="E183" s="95">
        <v>46600</v>
      </c>
      <c r="F183" s="74">
        <v>200</v>
      </c>
      <c r="G183" s="46">
        <f t="shared" si="14"/>
        <v>1600</v>
      </c>
      <c r="H183" s="75">
        <v>8</v>
      </c>
      <c r="I183" s="53">
        <v>4000</v>
      </c>
      <c r="J183" s="10"/>
      <c r="K183" s="9"/>
    </row>
    <row r="184" spans="1:11" ht="15.95" customHeight="1">
      <c r="A184" s="87">
        <v>22</v>
      </c>
      <c r="B184" s="93" t="s">
        <v>277</v>
      </c>
      <c r="C184" s="89" t="s">
        <v>10</v>
      </c>
      <c r="D184" s="90" t="s">
        <v>206</v>
      </c>
      <c r="E184" s="95">
        <v>46569</v>
      </c>
      <c r="F184" s="74">
        <v>200</v>
      </c>
      <c r="G184" s="46">
        <f t="shared" si="14"/>
        <v>800</v>
      </c>
      <c r="H184" s="75">
        <v>4</v>
      </c>
      <c r="I184" s="53">
        <v>4000</v>
      </c>
      <c r="J184" s="10"/>
      <c r="K184" s="9"/>
    </row>
    <row r="185" spans="1:11" ht="15.95" customHeight="1">
      <c r="A185" s="87">
        <v>23</v>
      </c>
      <c r="B185" s="49" t="s">
        <v>200</v>
      </c>
      <c r="C185" s="89" t="s">
        <v>31</v>
      </c>
      <c r="D185" s="90" t="s">
        <v>193</v>
      </c>
      <c r="E185" s="75"/>
      <c r="F185" s="74">
        <v>1208.98</v>
      </c>
      <c r="G185" s="46">
        <f t="shared" si="14"/>
        <v>1208.98</v>
      </c>
      <c r="H185" s="75">
        <v>1</v>
      </c>
      <c r="I185" s="53">
        <v>100</v>
      </c>
      <c r="J185" s="10"/>
      <c r="K185" s="9"/>
    </row>
    <row r="186" spans="1:11" ht="15.95" customHeight="1">
      <c r="A186" s="87">
        <v>24</v>
      </c>
      <c r="B186" s="49" t="s">
        <v>278</v>
      </c>
      <c r="C186" s="89" t="s">
        <v>10</v>
      </c>
      <c r="D186" s="90" t="s">
        <v>193</v>
      </c>
      <c r="E186" s="95">
        <v>46296</v>
      </c>
      <c r="F186" s="74">
        <v>80</v>
      </c>
      <c r="G186" s="46">
        <f t="shared" si="14"/>
        <v>6400</v>
      </c>
      <c r="H186" s="75">
        <v>80</v>
      </c>
      <c r="I186" s="53">
        <v>8000</v>
      </c>
      <c r="J186" s="10"/>
      <c r="K186" s="9"/>
    </row>
    <row r="187" spans="1:11" ht="15.95" customHeight="1">
      <c r="A187" s="87">
        <v>25</v>
      </c>
      <c r="B187" s="49" t="s">
        <v>278</v>
      </c>
      <c r="C187" s="89" t="s">
        <v>10</v>
      </c>
      <c r="D187" s="90" t="s">
        <v>193</v>
      </c>
      <c r="E187" s="95">
        <v>46539</v>
      </c>
      <c r="F187" s="74">
        <v>80</v>
      </c>
      <c r="G187" s="46">
        <f t="shared" si="14"/>
        <v>800</v>
      </c>
      <c r="H187" s="75">
        <v>10</v>
      </c>
      <c r="I187" s="53">
        <v>1000</v>
      </c>
      <c r="J187" s="10"/>
      <c r="K187" s="9"/>
    </row>
    <row r="188" spans="1:11" ht="15.95" customHeight="1">
      <c r="A188" s="87">
        <v>26</v>
      </c>
      <c r="B188" s="49" t="s">
        <v>279</v>
      </c>
      <c r="C188" s="89" t="s">
        <v>10</v>
      </c>
      <c r="D188" s="90" t="s">
        <v>193</v>
      </c>
      <c r="E188" s="95">
        <v>46388</v>
      </c>
      <c r="F188" s="74">
        <v>60</v>
      </c>
      <c r="G188" s="46">
        <f t="shared" si="14"/>
        <v>15600</v>
      </c>
      <c r="H188" s="75">
        <v>260</v>
      </c>
      <c r="I188" s="53">
        <v>26000</v>
      </c>
      <c r="J188" s="10"/>
      <c r="K188" s="9"/>
    </row>
    <row r="189" spans="1:11" ht="15.95" customHeight="1">
      <c r="A189" s="87">
        <v>27</v>
      </c>
      <c r="B189" s="49" t="s">
        <v>280</v>
      </c>
      <c r="C189" s="89" t="s">
        <v>10</v>
      </c>
      <c r="D189" s="90" t="s">
        <v>193</v>
      </c>
      <c r="E189" s="95">
        <v>46447</v>
      </c>
      <c r="F189" s="74">
        <v>150</v>
      </c>
      <c r="G189" s="46">
        <f t="shared" si="14"/>
        <v>1500</v>
      </c>
      <c r="H189" s="75">
        <v>10</v>
      </c>
      <c r="I189" s="53">
        <v>1000</v>
      </c>
      <c r="J189" s="10"/>
      <c r="K189" s="9"/>
    </row>
    <row r="190" spans="1:11" ht="15.95" customHeight="1">
      <c r="A190" s="87">
        <v>28</v>
      </c>
      <c r="B190" s="88" t="s">
        <v>201</v>
      </c>
      <c r="C190" s="89" t="s">
        <v>10</v>
      </c>
      <c r="D190" s="90" t="s">
        <v>25</v>
      </c>
      <c r="E190" s="91">
        <v>46569</v>
      </c>
      <c r="F190" s="46">
        <v>47.22</v>
      </c>
      <c r="G190" s="92">
        <f t="shared" si="14"/>
        <v>7413.54</v>
      </c>
      <c r="H190" s="45">
        <v>157</v>
      </c>
      <c r="I190" s="53">
        <v>3140</v>
      </c>
      <c r="J190" s="4"/>
      <c r="K190" s="2"/>
    </row>
    <row r="191" spans="1:11" ht="15.95" customHeight="1">
      <c r="A191" s="87">
        <v>29</v>
      </c>
      <c r="B191" s="88" t="s">
        <v>202</v>
      </c>
      <c r="C191" s="89" t="s">
        <v>10</v>
      </c>
      <c r="D191" s="90" t="s">
        <v>193</v>
      </c>
      <c r="E191" s="91">
        <v>46784</v>
      </c>
      <c r="F191" s="46">
        <v>134.38</v>
      </c>
      <c r="G191" s="92">
        <f t="shared" si="14"/>
        <v>268.76</v>
      </c>
      <c r="H191" s="45">
        <v>2</v>
      </c>
      <c r="I191" s="53">
        <v>200</v>
      </c>
      <c r="J191" s="4"/>
      <c r="K191" s="2"/>
    </row>
    <row r="192" spans="1:11" ht="15.95" customHeight="1">
      <c r="A192" s="87">
        <v>30</v>
      </c>
      <c r="B192" s="88" t="s">
        <v>281</v>
      </c>
      <c r="C192" s="89" t="s">
        <v>10</v>
      </c>
      <c r="D192" s="90" t="s">
        <v>193</v>
      </c>
      <c r="E192" s="91">
        <v>46569</v>
      </c>
      <c r="F192" s="46">
        <v>40</v>
      </c>
      <c r="G192" s="92">
        <f t="shared" si="14"/>
        <v>1200</v>
      </c>
      <c r="H192" s="45">
        <v>30</v>
      </c>
      <c r="I192" s="53">
        <v>3000</v>
      </c>
      <c r="J192" s="4"/>
      <c r="K192" s="2"/>
    </row>
    <row r="193" spans="1:11" ht="15.95" customHeight="1">
      <c r="A193" s="87">
        <v>31</v>
      </c>
      <c r="B193" s="88" t="s">
        <v>282</v>
      </c>
      <c r="C193" s="89" t="s">
        <v>10</v>
      </c>
      <c r="D193" s="90" t="s">
        <v>193</v>
      </c>
      <c r="E193" s="91">
        <v>46296</v>
      </c>
      <c r="F193" s="46">
        <v>60</v>
      </c>
      <c r="G193" s="92">
        <f t="shared" si="14"/>
        <v>9000</v>
      </c>
      <c r="H193" s="45">
        <v>150</v>
      </c>
      <c r="I193" s="53">
        <v>15000</v>
      </c>
      <c r="J193" s="4"/>
      <c r="K193" s="2"/>
    </row>
    <row r="194" spans="1:11" ht="15.95" customHeight="1">
      <c r="A194" s="87">
        <v>32</v>
      </c>
      <c r="B194" s="88" t="s">
        <v>283</v>
      </c>
      <c r="C194" s="89" t="s">
        <v>10</v>
      </c>
      <c r="D194" s="90" t="s">
        <v>193</v>
      </c>
      <c r="E194" s="91">
        <v>46235</v>
      </c>
      <c r="F194" s="46">
        <v>60</v>
      </c>
      <c r="G194" s="92">
        <f t="shared" si="14"/>
        <v>3000</v>
      </c>
      <c r="H194" s="45">
        <v>50</v>
      </c>
      <c r="I194" s="53">
        <v>5000</v>
      </c>
      <c r="J194" s="4"/>
      <c r="K194" s="2"/>
    </row>
    <row r="195" spans="1:11" ht="15.95" customHeight="1">
      <c r="A195" s="87">
        <v>33</v>
      </c>
      <c r="B195" s="88" t="s">
        <v>204</v>
      </c>
      <c r="C195" s="89" t="s">
        <v>10</v>
      </c>
      <c r="D195" s="90" t="s">
        <v>193</v>
      </c>
      <c r="E195" s="91">
        <v>46235</v>
      </c>
      <c r="F195" s="46">
        <v>94.96</v>
      </c>
      <c r="G195" s="46">
        <f t="shared" si="14"/>
        <v>759.68</v>
      </c>
      <c r="H195" s="45">
        <v>8</v>
      </c>
      <c r="I195" s="53">
        <v>800</v>
      </c>
      <c r="J195" s="4"/>
      <c r="K195" s="2"/>
    </row>
    <row r="196" spans="1:11" ht="15.95" customHeight="1">
      <c r="A196" s="87">
        <v>34</v>
      </c>
      <c r="B196" s="88" t="s">
        <v>284</v>
      </c>
      <c r="C196" s="89" t="s">
        <v>10</v>
      </c>
      <c r="D196" s="90" t="s">
        <v>193</v>
      </c>
      <c r="E196" s="91">
        <v>46357</v>
      </c>
      <c r="F196" s="46">
        <v>80</v>
      </c>
      <c r="G196" s="46">
        <f t="shared" si="14"/>
        <v>1600</v>
      </c>
      <c r="H196" s="45">
        <v>20</v>
      </c>
      <c r="I196" s="53">
        <v>2000</v>
      </c>
      <c r="J196" s="4"/>
      <c r="K196" s="2"/>
    </row>
    <row r="197" spans="1:11" ht="15.95" customHeight="1">
      <c r="A197" s="87">
        <v>35</v>
      </c>
      <c r="B197" s="88" t="s">
        <v>285</v>
      </c>
      <c r="C197" s="89" t="s">
        <v>10</v>
      </c>
      <c r="D197" s="90" t="s">
        <v>286</v>
      </c>
      <c r="E197" s="91">
        <v>46174</v>
      </c>
      <c r="F197" s="46">
        <v>100</v>
      </c>
      <c r="G197" s="46">
        <f t="shared" si="14"/>
        <v>800</v>
      </c>
      <c r="H197" s="45">
        <v>8</v>
      </c>
      <c r="I197" s="53">
        <v>800</v>
      </c>
      <c r="J197" s="4"/>
      <c r="K197" s="2"/>
    </row>
    <row r="198" spans="1:11" ht="15.95" customHeight="1">
      <c r="A198" s="87">
        <v>36</v>
      </c>
      <c r="B198" s="88" t="s">
        <v>205</v>
      </c>
      <c r="C198" s="89" t="s">
        <v>10</v>
      </c>
      <c r="D198" s="90" t="s">
        <v>206</v>
      </c>
      <c r="E198" s="91">
        <v>46753</v>
      </c>
      <c r="F198" s="46">
        <v>100</v>
      </c>
      <c r="G198" s="46">
        <f t="shared" si="14"/>
        <v>400</v>
      </c>
      <c r="H198" s="45">
        <v>4</v>
      </c>
      <c r="I198" s="53">
        <v>4000</v>
      </c>
      <c r="J198" s="4"/>
      <c r="K198" s="2"/>
    </row>
    <row r="199" spans="1:11" ht="15.95" customHeight="1">
      <c r="A199" s="87">
        <v>37</v>
      </c>
      <c r="B199" s="88" t="s">
        <v>205</v>
      </c>
      <c r="C199" s="89" t="s">
        <v>10</v>
      </c>
      <c r="D199" s="90" t="s">
        <v>206</v>
      </c>
      <c r="E199" s="91">
        <v>46722</v>
      </c>
      <c r="F199" s="46">
        <v>473.92</v>
      </c>
      <c r="G199" s="46">
        <f t="shared" si="14"/>
        <v>4739.2</v>
      </c>
      <c r="H199" s="45">
        <v>10</v>
      </c>
      <c r="I199" s="53">
        <v>9810</v>
      </c>
      <c r="J199" s="4"/>
      <c r="K199" s="2"/>
    </row>
    <row r="200" spans="1:11" ht="15.95" customHeight="1">
      <c r="A200" s="87">
        <v>38</v>
      </c>
      <c r="B200" s="88" t="s">
        <v>207</v>
      </c>
      <c r="C200" s="89" t="s">
        <v>10</v>
      </c>
      <c r="D200" s="90" t="s">
        <v>206</v>
      </c>
      <c r="E200" s="91">
        <v>46388</v>
      </c>
      <c r="F200" s="46">
        <v>520.04999999999995</v>
      </c>
      <c r="G200" s="46">
        <f t="shared" si="14"/>
        <v>2080.1999999999998</v>
      </c>
      <c r="H200" s="45">
        <v>4</v>
      </c>
      <c r="I200" s="53">
        <v>3880</v>
      </c>
      <c r="J200" s="4"/>
      <c r="K200" s="2"/>
    </row>
    <row r="201" spans="1:11" ht="15.95" customHeight="1">
      <c r="A201" s="87">
        <v>39</v>
      </c>
      <c r="B201" s="88" t="s">
        <v>287</v>
      </c>
      <c r="C201" s="89" t="s">
        <v>10</v>
      </c>
      <c r="D201" s="90" t="s">
        <v>193</v>
      </c>
      <c r="E201" s="91">
        <v>47027</v>
      </c>
      <c r="F201" s="46">
        <v>30</v>
      </c>
      <c r="G201" s="46">
        <f t="shared" si="14"/>
        <v>450</v>
      </c>
      <c r="H201" s="45">
        <v>15</v>
      </c>
      <c r="I201" s="53">
        <v>1500</v>
      </c>
      <c r="J201" s="4"/>
      <c r="K201" s="2"/>
    </row>
    <row r="202" spans="1:11" ht="15.95" customHeight="1">
      <c r="A202" s="87">
        <v>40</v>
      </c>
      <c r="B202" s="88" t="s">
        <v>208</v>
      </c>
      <c r="C202" s="89" t="s">
        <v>10</v>
      </c>
      <c r="D202" s="90" t="s">
        <v>49</v>
      </c>
      <c r="E202" s="91">
        <v>47119</v>
      </c>
      <c r="F202" s="46">
        <v>103.43</v>
      </c>
      <c r="G202" s="46">
        <f t="shared" si="14"/>
        <v>827.44</v>
      </c>
      <c r="H202" s="45">
        <v>8</v>
      </c>
      <c r="I202" s="53">
        <v>400</v>
      </c>
      <c r="J202" s="4"/>
      <c r="K202" s="2"/>
    </row>
    <row r="203" spans="1:11" ht="15.95" customHeight="1">
      <c r="A203" s="87">
        <v>41</v>
      </c>
      <c r="B203" s="88" t="s">
        <v>209</v>
      </c>
      <c r="C203" s="89" t="s">
        <v>91</v>
      </c>
      <c r="D203" s="90"/>
      <c r="E203" s="91">
        <v>46327</v>
      </c>
      <c r="F203" s="46">
        <v>37.630000000000003</v>
      </c>
      <c r="G203" s="46">
        <f t="shared" si="14"/>
        <v>225.78000000000003</v>
      </c>
      <c r="H203" s="45">
        <v>6</v>
      </c>
      <c r="I203" s="53"/>
      <c r="J203" s="4"/>
      <c r="K203" s="2"/>
    </row>
    <row r="204" spans="1:11" ht="15.95" customHeight="1">
      <c r="A204" s="87">
        <v>42</v>
      </c>
      <c r="B204" s="88" t="s">
        <v>210</v>
      </c>
      <c r="C204" s="89" t="s">
        <v>91</v>
      </c>
      <c r="D204" s="90" t="s">
        <v>145</v>
      </c>
      <c r="E204" s="91"/>
      <c r="F204" s="46">
        <v>1000</v>
      </c>
      <c r="G204" s="46">
        <f t="shared" si="14"/>
        <v>4000</v>
      </c>
      <c r="H204" s="45">
        <v>4</v>
      </c>
      <c r="I204" s="53"/>
      <c r="J204" s="4"/>
      <c r="K204" s="2"/>
    </row>
    <row r="205" spans="1:11" ht="30">
      <c r="A205" s="87">
        <v>43</v>
      </c>
      <c r="B205" s="88" t="s">
        <v>211</v>
      </c>
      <c r="C205" s="89" t="s">
        <v>10</v>
      </c>
      <c r="D205" s="90" t="s">
        <v>193</v>
      </c>
      <c r="E205" s="91"/>
      <c r="F205" s="46">
        <v>1575.02</v>
      </c>
      <c r="G205" s="46">
        <f t="shared" si="14"/>
        <v>11025.14</v>
      </c>
      <c r="H205" s="45">
        <v>7</v>
      </c>
      <c r="I205" s="53">
        <v>700</v>
      </c>
      <c r="J205" s="4"/>
      <c r="K205" s="2"/>
    </row>
    <row r="206" spans="1:11" ht="15.95" customHeight="1">
      <c r="A206" s="87">
        <v>44</v>
      </c>
      <c r="B206" s="88" t="s">
        <v>288</v>
      </c>
      <c r="C206" s="89" t="s">
        <v>10</v>
      </c>
      <c r="D206" s="90" t="s">
        <v>193</v>
      </c>
      <c r="E206" s="91">
        <v>46569</v>
      </c>
      <c r="F206" s="46">
        <v>100</v>
      </c>
      <c r="G206" s="46">
        <f t="shared" si="14"/>
        <v>2000</v>
      </c>
      <c r="H206" s="45">
        <v>20</v>
      </c>
      <c r="I206" s="53">
        <v>2000</v>
      </c>
      <c r="J206" s="4"/>
      <c r="K206" s="2"/>
    </row>
    <row r="207" spans="1:11" ht="15.95" customHeight="1">
      <c r="A207" s="87">
        <v>45</v>
      </c>
      <c r="B207" s="88" t="s">
        <v>289</v>
      </c>
      <c r="C207" s="89" t="s">
        <v>10</v>
      </c>
      <c r="D207" s="90" t="s">
        <v>193</v>
      </c>
      <c r="E207" s="91">
        <v>46539</v>
      </c>
      <c r="F207" s="46">
        <v>150</v>
      </c>
      <c r="G207" s="46">
        <f t="shared" si="14"/>
        <v>150</v>
      </c>
      <c r="H207" s="45">
        <v>1</v>
      </c>
      <c r="I207" s="53">
        <v>100</v>
      </c>
      <c r="J207" s="4"/>
      <c r="K207" s="2"/>
    </row>
    <row r="208" spans="1:11" ht="15.95" customHeight="1">
      <c r="A208" s="87">
        <v>46</v>
      </c>
      <c r="B208" s="88" t="s">
        <v>290</v>
      </c>
      <c r="C208" s="89" t="s">
        <v>10</v>
      </c>
      <c r="D208" s="90" t="s">
        <v>193</v>
      </c>
      <c r="E208" s="91">
        <v>46357</v>
      </c>
      <c r="F208" s="46">
        <v>90</v>
      </c>
      <c r="G208" s="46">
        <f t="shared" si="14"/>
        <v>1800</v>
      </c>
      <c r="H208" s="45">
        <v>20</v>
      </c>
      <c r="I208" s="53">
        <v>2000</v>
      </c>
      <c r="J208" s="4"/>
      <c r="K208" s="2"/>
    </row>
    <row r="209" spans="1:11" ht="15.95" customHeight="1">
      <c r="A209" s="87">
        <v>47</v>
      </c>
      <c r="B209" s="88" t="s">
        <v>213</v>
      </c>
      <c r="C209" s="89" t="s">
        <v>10</v>
      </c>
      <c r="D209" s="90" t="s">
        <v>193</v>
      </c>
      <c r="E209" s="91">
        <v>46419</v>
      </c>
      <c r="F209" s="46">
        <v>46.11</v>
      </c>
      <c r="G209" s="46">
        <f t="shared" si="14"/>
        <v>92.22</v>
      </c>
      <c r="H209" s="45">
        <v>2</v>
      </c>
      <c r="I209" s="53">
        <v>200</v>
      </c>
      <c r="J209" s="4"/>
      <c r="K209" s="2"/>
    </row>
    <row r="210" spans="1:11" ht="15.95" customHeight="1">
      <c r="A210" s="87">
        <v>48</v>
      </c>
      <c r="B210" s="88" t="s">
        <v>214</v>
      </c>
      <c r="C210" s="89" t="s">
        <v>10</v>
      </c>
      <c r="D210" s="90" t="s">
        <v>206</v>
      </c>
      <c r="E210" s="91">
        <v>46447</v>
      </c>
      <c r="F210" s="46">
        <v>478.84</v>
      </c>
      <c r="G210" s="46">
        <f t="shared" si="14"/>
        <v>1436.52</v>
      </c>
      <c r="H210" s="45">
        <v>3</v>
      </c>
      <c r="I210" s="53">
        <v>2760</v>
      </c>
      <c r="J210" s="4"/>
      <c r="K210" s="2"/>
    </row>
    <row r="211" spans="1:11" ht="15.95" customHeight="1">
      <c r="A211" s="87">
        <v>49</v>
      </c>
      <c r="B211" s="88" t="s">
        <v>291</v>
      </c>
      <c r="C211" s="89" t="s">
        <v>10</v>
      </c>
      <c r="D211" s="90" t="s">
        <v>193</v>
      </c>
      <c r="E211" s="91">
        <v>46722</v>
      </c>
      <c r="F211" s="46">
        <v>50</v>
      </c>
      <c r="G211" s="46">
        <f t="shared" si="14"/>
        <v>40000</v>
      </c>
      <c r="H211" s="45">
        <v>800</v>
      </c>
      <c r="I211" s="53">
        <v>80000</v>
      </c>
      <c r="J211" s="4"/>
      <c r="K211" s="2"/>
    </row>
    <row r="212" spans="1:11" ht="15.95" customHeight="1">
      <c r="A212" s="87">
        <v>50</v>
      </c>
      <c r="B212" s="88" t="s">
        <v>291</v>
      </c>
      <c r="C212" s="89" t="s">
        <v>10</v>
      </c>
      <c r="D212" s="90" t="s">
        <v>193</v>
      </c>
      <c r="E212" s="91">
        <v>46539</v>
      </c>
      <c r="F212" s="46">
        <v>50</v>
      </c>
      <c r="G212" s="46">
        <f t="shared" si="14"/>
        <v>1500</v>
      </c>
      <c r="H212" s="45">
        <v>30</v>
      </c>
      <c r="I212" s="53">
        <v>3000</v>
      </c>
      <c r="J212" s="4"/>
      <c r="K212" s="2"/>
    </row>
    <row r="213" spans="1:11" ht="15.95" customHeight="1">
      <c r="A213" s="87">
        <v>51</v>
      </c>
      <c r="B213" s="88" t="s">
        <v>292</v>
      </c>
      <c r="C213" s="89" t="s">
        <v>10</v>
      </c>
      <c r="D213" s="90" t="s">
        <v>193</v>
      </c>
      <c r="E213" s="91">
        <v>47270</v>
      </c>
      <c r="F213" s="46">
        <v>300</v>
      </c>
      <c r="G213" s="46">
        <f t="shared" si="14"/>
        <v>300</v>
      </c>
      <c r="H213" s="45">
        <v>1</v>
      </c>
      <c r="I213" s="53">
        <v>100</v>
      </c>
      <c r="J213" s="4"/>
      <c r="K213" s="2"/>
    </row>
    <row r="214" spans="1:11" ht="15.95" customHeight="1">
      <c r="A214" s="87">
        <v>52</v>
      </c>
      <c r="B214" s="88" t="s">
        <v>293</v>
      </c>
      <c r="C214" s="89" t="s">
        <v>10</v>
      </c>
      <c r="D214" s="90" t="s">
        <v>206</v>
      </c>
      <c r="E214" s="91">
        <v>46569</v>
      </c>
      <c r="F214" s="46">
        <v>300</v>
      </c>
      <c r="G214" s="46">
        <f t="shared" si="14"/>
        <v>1500</v>
      </c>
      <c r="H214" s="45">
        <v>5</v>
      </c>
      <c r="I214" s="53">
        <v>5000</v>
      </c>
      <c r="J214" s="4"/>
      <c r="K214" s="2"/>
    </row>
    <row r="215" spans="1:11" ht="15.95" customHeight="1">
      <c r="A215" s="87">
        <v>53</v>
      </c>
      <c r="B215" s="88" t="s">
        <v>294</v>
      </c>
      <c r="C215" s="89" t="s">
        <v>10</v>
      </c>
      <c r="D215" s="90" t="s">
        <v>295</v>
      </c>
      <c r="E215" s="91">
        <v>46235</v>
      </c>
      <c r="F215" s="46">
        <v>150</v>
      </c>
      <c r="G215" s="46">
        <f t="shared" si="14"/>
        <v>1500</v>
      </c>
      <c r="H215" s="45">
        <v>10</v>
      </c>
      <c r="I215" s="53">
        <v>40</v>
      </c>
      <c r="J215" s="4"/>
      <c r="K215" s="2"/>
    </row>
    <row r="216" spans="1:11" ht="15.95" customHeight="1">
      <c r="A216" s="87">
        <v>54</v>
      </c>
      <c r="B216" s="88" t="s">
        <v>215</v>
      </c>
      <c r="C216" s="89" t="s">
        <v>10</v>
      </c>
      <c r="D216" s="90" t="s">
        <v>195</v>
      </c>
      <c r="E216" s="91">
        <v>46266</v>
      </c>
      <c r="F216" s="46">
        <v>80</v>
      </c>
      <c r="G216" s="46">
        <f t="shared" si="14"/>
        <v>1600</v>
      </c>
      <c r="H216" s="45">
        <v>20</v>
      </c>
      <c r="I216" s="53"/>
      <c r="J216" s="4"/>
      <c r="K216" s="2"/>
    </row>
    <row r="217" spans="1:11" ht="15.95" customHeight="1">
      <c r="A217" s="87">
        <v>55</v>
      </c>
      <c r="B217" s="88" t="s">
        <v>215</v>
      </c>
      <c r="C217" s="89" t="s">
        <v>203</v>
      </c>
      <c r="D217" s="90" t="s">
        <v>22</v>
      </c>
      <c r="E217" s="91">
        <v>46419</v>
      </c>
      <c r="F217" s="46">
        <v>140.65</v>
      </c>
      <c r="G217" s="46">
        <f t="shared" si="14"/>
        <v>281.3</v>
      </c>
      <c r="H217" s="45">
        <v>2</v>
      </c>
      <c r="I217" s="53">
        <v>18</v>
      </c>
      <c r="J217" s="4"/>
      <c r="K217" s="2"/>
    </row>
    <row r="218" spans="1:11" ht="15.95" customHeight="1">
      <c r="A218" s="87">
        <v>56</v>
      </c>
      <c r="B218" s="88" t="s">
        <v>296</v>
      </c>
      <c r="C218" s="89" t="s">
        <v>12</v>
      </c>
      <c r="D218" s="90"/>
      <c r="E218" s="91">
        <v>46569</v>
      </c>
      <c r="F218" s="46">
        <v>80</v>
      </c>
      <c r="G218" s="46">
        <f t="shared" si="14"/>
        <v>4000</v>
      </c>
      <c r="H218" s="45">
        <v>50</v>
      </c>
      <c r="I218" s="53"/>
      <c r="J218" s="4"/>
      <c r="K218" s="2"/>
    </row>
    <row r="219" spans="1:11" ht="15.95" customHeight="1">
      <c r="A219" s="87">
        <v>57</v>
      </c>
      <c r="B219" s="88" t="s">
        <v>216</v>
      </c>
      <c r="C219" s="89" t="s">
        <v>10</v>
      </c>
      <c r="D219" s="90" t="s">
        <v>193</v>
      </c>
      <c r="E219" s="91">
        <v>46388</v>
      </c>
      <c r="F219" s="46">
        <v>116.91</v>
      </c>
      <c r="G219" s="46">
        <f t="shared" si="14"/>
        <v>7599.15</v>
      </c>
      <c r="H219" s="45">
        <v>65</v>
      </c>
      <c r="I219" s="53">
        <v>6500</v>
      </c>
      <c r="J219" s="4"/>
      <c r="K219" s="2"/>
    </row>
    <row r="220" spans="1:11" ht="15.95" customHeight="1">
      <c r="A220" s="87">
        <v>58</v>
      </c>
      <c r="B220" s="88" t="s">
        <v>216</v>
      </c>
      <c r="C220" s="89" t="s">
        <v>10</v>
      </c>
      <c r="D220" s="90" t="s">
        <v>193</v>
      </c>
      <c r="E220" s="91">
        <v>46266</v>
      </c>
      <c r="F220" s="46">
        <v>200</v>
      </c>
      <c r="G220" s="46">
        <f t="shared" si="14"/>
        <v>200</v>
      </c>
      <c r="H220" s="45">
        <v>1</v>
      </c>
      <c r="I220" s="53">
        <v>100</v>
      </c>
      <c r="J220" s="4"/>
      <c r="K220" s="2"/>
    </row>
    <row r="221" spans="1:11" ht="15.95" customHeight="1">
      <c r="A221" s="87">
        <v>59</v>
      </c>
      <c r="B221" s="88" t="s">
        <v>297</v>
      </c>
      <c r="C221" s="89" t="s">
        <v>10</v>
      </c>
      <c r="D221" s="90" t="s">
        <v>193</v>
      </c>
      <c r="E221" s="91">
        <v>46266</v>
      </c>
      <c r="F221" s="46">
        <v>50</v>
      </c>
      <c r="G221" s="46">
        <f t="shared" si="14"/>
        <v>500</v>
      </c>
      <c r="H221" s="45">
        <v>10</v>
      </c>
      <c r="I221" s="53">
        <v>1000</v>
      </c>
      <c r="J221" s="4"/>
      <c r="K221" s="2"/>
    </row>
    <row r="222" spans="1:11" ht="15.95" customHeight="1">
      <c r="A222" s="87">
        <v>60</v>
      </c>
      <c r="B222" s="88" t="s">
        <v>298</v>
      </c>
      <c r="C222" s="89" t="s">
        <v>10</v>
      </c>
      <c r="D222" s="90" t="s">
        <v>206</v>
      </c>
      <c r="E222" s="91">
        <v>46204</v>
      </c>
      <c r="F222" s="46">
        <v>300</v>
      </c>
      <c r="G222" s="46">
        <f t="shared" si="14"/>
        <v>600</v>
      </c>
      <c r="H222" s="45">
        <v>2</v>
      </c>
      <c r="I222" s="53">
        <v>2000</v>
      </c>
      <c r="J222" s="4"/>
      <c r="K222" s="2"/>
    </row>
    <row r="223" spans="1:11" ht="15.95" customHeight="1">
      <c r="A223" s="87">
        <v>61</v>
      </c>
      <c r="B223" s="88" t="s">
        <v>299</v>
      </c>
      <c r="C223" s="89" t="s">
        <v>12</v>
      </c>
      <c r="D223" s="90" t="s">
        <v>53</v>
      </c>
      <c r="E223" s="91">
        <v>46296</v>
      </c>
      <c r="F223" s="46">
        <v>59.65</v>
      </c>
      <c r="G223" s="46">
        <f t="shared" si="14"/>
        <v>715.8</v>
      </c>
      <c r="H223" s="45">
        <v>12</v>
      </c>
      <c r="I223" s="53"/>
      <c r="J223" s="4"/>
      <c r="K223" s="2"/>
    </row>
    <row r="224" spans="1:11" ht="15.95" customHeight="1">
      <c r="A224" s="87">
        <v>62</v>
      </c>
      <c r="B224" s="88" t="s">
        <v>217</v>
      </c>
      <c r="C224" s="89" t="s">
        <v>10</v>
      </c>
      <c r="D224" s="90" t="s">
        <v>191</v>
      </c>
      <c r="E224" s="91">
        <v>46235</v>
      </c>
      <c r="F224" s="46">
        <v>4500</v>
      </c>
      <c r="G224" s="46">
        <f t="shared" si="14"/>
        <v>22500</v>
      </c>
      <c r="H224" s="45">
        <v>5</v>
      </c>
      <c r="I224" s="53"/>
      <c r="J224" s="4"/>
      <c r="K224" s="2"/>
    </row>
    <row r="225" spans="1:11" ht="15.95" customHeight="1">
      <c r="A225" s="87">
        <v>63</v>
      </c>
      <c r="B225" s="96" t="s">
        <v>300</v>
      </c>
      <c r="C225" s="89" t="s">
        <v>10</v>
      </c>
      <c r="D225" s="90" t="s">
        <v>193</v>
      </c>
      <c r="E225" s="95">
        <v>47027</v>
      </c>
      <c r="F225" s="74">
        <v>90</v>
      </c>
      <c r="G225" s="46">
        <f t="shared" si="14"/>
        <v>4500</v>
      </c>
      <c r="H225" s="75">
        <v>50</v>
      </c>
      <c r="I225" s="53">
        <v>5000</v>
      </c>
      <c r="J225" s="10"/>
      <c r="K225" s="9"/>
    </row>
    <row r="226" spans="1:11" ht="15.95" customHeight="1">
      <c r="A226" s="87">
        <v>64</v>
      </c>
      <c r="B226" s="96" t="s">
        <v>300</v>
      </c>
      <c r="C226" s="89" t="s">
        <v>10</v>
      </c>
      <c r="D226" s="90" t="s">
        <v>193</v>
      </c>
      <c r="E226" s="95">
        <v>46569</v>
      </c>
      <c r="F226" s="74">
        <v>90</v>
      </c>
      <c r="G226" s="46">
        <f t="shared" si="14"/>
        <v>900</v>
      </c>
      <c r="H226" s="75">
        <v>10</v>
      </c>
      <c r="I226" s="53">
        <v>1000</v>
      </c>
      <c r="J226" s="10"/>
      <c r="K226" s="9"/>
    </row>
    <row r="227" spans="1:11" ht="15.95" customHeight="1">
      <c r="A227" s="87">
        <v>65</v>
      </c>
      <c r="B227" s="96" t="s">
        <v>301</v>
      </c>
      <c r="C227" s="89" t="s">
        <v>10</v>
      </c>
      <c r="D227" s="90" t="s">
        <v>193</v>
      </c>
      <c r="E227" s="95">
        <v>46419</v>
      </c>
      <c r="F227" s="74">
        <v>100</v>
      </c>
      <c r="G227" s="46">
        <f t="shared" si="14"/>
        <v>1000</v>
      </c>
      <c r="H227" s="75">
        <v>10</v>
      </c>
      <c r="I227" s="53">
        <v>1000</v>
      </c>
      <c r="J227" s="10"/>
      <c r="K227" s="9"/>
    </row>
    <row r="228" spans="1:11" ht="15.95" customHeight="1">
      <c r="A228" s="87">
        <v>66</v>
      </c>
      <c r="B228" s="93" t="s">
        <v>302</v>
      </c>
      <c r="C228" s="89" t="s">
        <v>10</v>
      </c>
      <c r="D228" s="90" t="s">
        <v>193</v>
      </c>
      <c r="E228" s="95">
        <v>46722</v>
      </c>
      <c r="F228" s="74">
        <v>300</v>
      </c>
      <c r="G228" s="46">
        <f t="shared" si="14"/>
        <v>600</v>
      </c>
      <c r="H228" s="75">
        <v>2</v>
      </c>
      <c r="I228" s="53">
        <v>200</v>
      </c>
      <c r="J228" s="10"/>
      <c r="K228" s="9"/>
    </row>
    <row r="229" spans="1:11" ht="15.95" customHeight="1">
      <c r="A229" s="87">
        <v>67</v>
      </c>
      <c r="B229" s="93" t="s">
        <v>303</v>
      </c>
      <c r="C229" s="89" t="s">
        <v>12</v>
      </c>
      <c r="D229" s="90" t="s">
        <v>75</v>
      </c>
      <c r="E229" s="95">
        <v>46327</v>
      </c>
      <c r="F229" s="74">
        <v>75</v>
      </c>
      <c r="G229" s="46">
        <f t="shared" si="14"/>
        <v>112500</v>
      </c>
      <c r="H229" s="75">
        <v>1500</v>
      </c>
      <c r="I229" s="53"/>
      <c r="J229" s="10"/>
      <c r="K229" s="9"/>
    </row>
    <row r="230" spans="1:11" ht="15.95" customHeight="1">
      <c r="A230" s="87">
        <v>68</v>
      </c>
      <c r="B230" s="93" t="s">
        <v>303</v>
      </c>
      <c r="C230" s="89" t="s">
        <v>12</v>
      </c>
      <c r="D230" s="90" t="s">
        <v>75</v>
      </c>
      <c r="E230" s="95">
        <v>46539</v>
      </c>
      <c r="F230" s="74">
        <v>75</v>
      </c>
      <c r="G230" s="46">
        <f t="shared" si="14"/>
        <v>5625</v>
      </c>
      <c r="H230" s="75">
        <v>75</v>
      </c>
      <c r="I230" s="53"/>
      <c r="J230" s="10"/>
      <c r="K230" s="9"/>
    </row>
    <row r="231" spans="1:11" ht="15.95" customHeight="1">
      <c r="A231" s="87">
        <v>69</v>
      </c>
      <c r="B231" s="93" t="s">
        <v>304</v>
      </c>
      <c r="C231" s="89" t="s">
        <v>10</v>
      </c>
      <c r="D231" s="90" t="s">
        <v>212</v>
      </c>
      <c r="E231" s="95">
        <v>46388</v>
      </c>
      <c r="F231" s="74">
        <v>25</v>
      </c>
      <c r="G231" s="46">
        <f t="shared" si="14"/>
        <v>5375</v>
      </c>
      <c r="H231" s="75">
        <v>215</v>
      </c>
      <c r="I231" s="53">
        <v>6020</v>
      </c>
      <c r="J231" s="10"/>
      <c r="K231" s="9"/>
    </row>
    <row r="232" spans="1:11" ht="15.95" customHeight="1">
      <c r="A232" s="87">
        <v>70</v>
      </c>
      <c r="B232" s="93" t="s">
        <v>218</v>
      </c>
      <c r="C232" s="89" t="s">
        <v>10</v>
      </c>
      <c r="D232" s="90" t="s">
        <v>206</v>
      </c>
      <c r="E232" s="95">
        <v>46844</v>
      </c>
      <c r="F232" s="75">
        <v>1648.41</v>
      </c>
      <c r="G232" s="46">
        <f t="shared" si="14"/>
        <v>6593.64</v>
      </c>
      <c r="H232" s="75">
        <v>4</v>
      </c>
      <c r="I232" s="53">
        <v>3360</v>
      </c>
      <c r="J232" s="10"/>
      <c r="K232" s="9"/>
    </row>
    <row r="233" spans="1:11" ht="15.95" customHeight="1">
      <c r="A233" s="87">
        <v>71</v>
      </c>
      <c r="B233" s="93" t="s">
        <v>219</v>
      </c>
      <c r="C233" s="89" t="s">
        <v>203</v>
      </c>
      <c r="D233" s="90" t="s">
        <v>177</v>
      </c>
      <c r="E233" s="95">
        <v>46508</v>
      </c>
      <c r="F233" s="74">
        <v>715.8</v>
      </c>
      <c r="G233" s="46">
        <f t="shared" si="14"/>
        <v>1431.6</v>
      </c>
      <c r="H233" s="75">
        <v>2</v>
      </c>
      <c r="I233" s="53">
        <v>40</v>
      </c>
      <c r="J233" s="10"/>
      <c r="K233" s="9"/>
    </row>
    <row r="234" spans="1:11" ht="15.95" customHeight="1">
      <c r="A234" s="87">
        <v>72</v>
      </c>
      <c r="B234" s="93" t="s">
        <v>305</v>
      </c>
      <c r="C234" s="89" t="s">
        <v>203</v>
      </c>
      <c r="D234" s="90" t="s">
        <v>195</v>
      </c>
      <c r="E234" s="95">
        <v>46478</v>
      </c>
      <c r="F234" s="74">
        <v>80</v>
      </c>
      <c r="G234" s="46">
        <f t="shared" si="14"/>
        <v>2400</v>
      </c>
      <c r="H234" s="75">
        <v>30</v>
      </c>
      <c r="I234" s="53"/>
      <c r="J234" s="10"/>
      <c r="K234" s="9"/>
    </row>
    <row r="235" spans="1:11" ht="15.95" customHeight="1">
      <c r="A235" s="87">
        <v>73</v>
      </c>
      <c r="B235" s="97" t="s">
        <v>306</v>
      </c>
      <c r="C235" s="89" t="s">
        <v>10</v>
      </c>
      <c r="D235" s="90" t="s">
        <v>193</v>
      </c>
      <c r="E235" s="95">
        <v>46266</v>
      </c>
      <c r="F235" s="74">
        <v>100</v>
      </c>
      <c r="G235" s="46">
        <f t="shared" si="14"/>
        <v>1000</v>
      </c>
      <c r="H235" s="75">
        <v>10</v>
      </c>
      <c r="I235" s="53">
        <v>1000</v>
      </c>
      <c r="J235" s="10"/>
      <c r="K235" s="9"/>
    </row>
    <row r="236" spans="1:11" ht="15.95" customHeight="1">
      <c r="A236" s="87">
        <v>74</v>
      </c>
      <c r="B236" s="97" t="s">
        <v>220</v>
      </c>
      <c r="C236" s="89" t="s">
        <v>10</v>
      </c>
      <c r="D236" s="90" t="s">
        <v>22</v>
      </c>
      <c r="E236" s="95"/>
      <c r="F236" s="74">
        <v>150</v>
      </c>
      <c r="G236" s="46">
        <f t="shared" si="14"/>
        <v>900</v>
      </c>
      <c r="H236" s="75">
        <v>6</v>
      </c>
      <c r="I236" s="53">
        <v>60</v>
      </c>
      <c r="J236" s="10"/>
      <c r="K236" s="9"/>
    </row>
    <row r="237" spans="1:11" ht="15.95" customHeight="1">
      <c r="A237" s="87">
        <v>75</v>
      </c>
      <c r="B237" s="93" t="s">
        <v>221</v>
      </c>
      <c r="C237" s="89" t="s">
        <v>10</v>
      </c>
      <c r="D237" s="90" t="s">
        <v>193</v>
      </c>
      <c r="E237" s="95">
        <v>46235</v>
      </c>
      <c r="F237" s="75">
        <v>48.759</v>
      </c>
      <c r="G237" s="46">
        <f t="shared" si="14"/>
        <v>195.036</v>
      </c>
      <c r="H237" s="75">
        <v>4</v>
      </c>
      <c r="I237" s="53">
        <v>400</v>
      </c>
      <c r="J237" s="10"/>
      <c r="K237" s="9"/>
    </row>
    <row r="238" spans="1:11" ht="15.95" customHeight="1">
      <c r="A238" s="87">
        <v>76</v>
      </c>
      <c r="B238" s="93" t="s">
        <v>222</v>
      </c>
      <c r="C238" s="89" t="s">
        <v>10</v>
      </c>
      <c r="D238" s="90" t="s">
        <v>22</v>
      </c>
      <c r="E238" s="95">
        <v>46266</v>
      </c>
      <c r="F238" s="75">
        <v>430.92</v>
      </c>
      <c r="G238" s="46">
        <f t="shared" si="14"/>
        <v>1292.76</v>
      </c>
      <c r="H238" s="75">
        <v>3</v>
      </c>
      <c r="I238" s="53">
        <v>25</v>
      </c>
      <c r="J238" s="10"/>
      <c r="K238" s="9"/>
    </row>
    <row r="239" spans="1:11" ht="15.95" customHeight="1">
      <c r="A239" s="87">
        <v>77</v>
      </c>
      <c r="B239" s="49" t="s">
        <v>223</v>
      </c>
      <c r="C239" s="98" t="s">
        <v>10</v>
      </c>
      <c r="D239" s="36" t="s">
        <v>224</v>
      </c>
      <c r="E239" s="99"/>
      <c r="F239" s="100">
        <v>189.31</v>
      </c>
      <c r="G239" s="92">
        <f t="shared" si="14"/>
        <v>567.93000000000006</v>
      </c>
      <c r="H239" s="98">
        <v>3</v>
      </c>
      <c r="I239" s="101"/>
      <c r="J239" s="10"/>
      <c r="K239" s="9"/>
    </row>
    <row r="240" spans="1:11" ht="15.95" customHeight="1">
      <c r="A240" s="87">
        <v>78</v>
      </c>
      <c r="B240" s="88" t="s">
        <v>307</v>
      </c>
      <c r="C240" s="89" t="s">
        <v>10</v>
      </c>
      <c r="D240" s="90" t="s">
        <v>193</v>
      </c>
      <c r="E240" s="102">
        <v>46447</v>
      </c>
      <c r="F240" s="74">
        <v>80</v>
      </c>
      <c r="G240" s="92">
        <f t="shared" si="14"/>
        <v>800</v>
      </c>
      <c r="H240" s="75">
        <v>10</v>
      </c>
      <c r="I240" s="53">
        <v>1000</v>
      </c>
      <c r="J240" s="10"/>
      <c r="K240" s="9"/>
    </row>
    <row r="241" spans="1:11" ht="15.95" customHeight="1">
      <c r="A241" s="87">
        <v>79</v>
      </c>
      <c r="B241" s="88" t="s">
        <v>308</v>
      </c>
      <c r="C241" s="89" t="s">
        <v>10</v>
      </c>
      <c r="D241" s="90" t="s">
        <v>193</v>
      </c>
      <c r="E241" s="102">
        <v>46539</v>
      </c>
      <c r="F241" s="74">
        <v>50</v>
      </c>
      <c r="G241" s="92">
        <f t="shared" si="14"/>
        <v>2250</v>
      </c>
      <c r="H241" s="75">
        <v>45</v>
      </c>
      <c r="I241" s="53">
        <v>4500</v>
      </c>
      <c r="J241" s="10"/>
      <c r="K241" s="9"/>
    </row>
    <row r="242" spans="1:11" ht="30">
      <c r="A242" s="87">
        <v>80</v>
      </c>
      <c r="B242" s="88" t="s">
        <v>225</v>
      </c>
      <c r="C242" s="89" t="s">
        <v>12</v>
      </c>
      <c r="D242" s="90" t="s">
        <v>226</v>
      </c>
      <c r="E242" s="102">
        <v>46235</v>
      </c>
      <c r="F242" s="74">
        <v>30</v>
      </c>
      <c r="G242" s="92">
        <f t="shared" si="14"/>
        <v>180</v>
      </c>
      <c r="H242" s="75">
        <v>6</v>
      </c>
      <c r="I242" s="53"/>
      <c r="J242" s="10"/>
      <c r="K242" s="9"/>
    </row>
    <row r="243" spans="1:11" ht="15.95" customHeight="1">
      <c r="A243" s="87">
        <v>81</v>
      </c>
      <c r="B243" s="97" t="s">
        <v>309</v>
      </c>
      <c r="C243" s="89" t="s">
        <v>28</v>
      </c>
      <c r="D243" s="90" t="s">
        <v>310</v>
      </c>
      <c r="E243" s="102">
        <v>46296</v>
      </c>
      <c r="F243" s="74">
        <v>100</v>
      </c>
      <c r="G243" s="92">
        <f t="shared" si="14"/>
        <v>100</v>
      </c>
      <c r="H243" s="75">
        <v>1</v>
      </c>
      <c r="I243" s="53"/>
      <c r="J243" s="10"/>
      <c r="K243" s="9"/>
    </row>
    <row r="244" spans="1:11" ht="15.95" customHeight="1">
      <c r="A244" s="87">
        <v>82</v>
      </c>
      <c r="B244" s="103" t="s">
        <v>227</v>
      </c>
      <c r="C244" s="89" t="s">
        <v>91</v>
      </c>
      <c r="D244" s="90" t="s">
        <v>228</v>
      </c>
      <c r="E244" s="102">
        <v>46327</v>
      </c>
      <c r="F244" s="74">
        <v>300</v>
      </c>
      <c r="G244" s="92">
        <f t="shared" si="14"/>
        <v>300</v>
      </c>
      <c r="H244" s="75">
        <v>1</v>
      </c>
      <c r="I244" s="53"/>
      <c r="J244" s="10"/>
      <c r="K244" s="9"/>
    </row>
    <row r="245" spans="1:11" ht="15.95" customHeight="1">
      <c r="A245" s="87">
        <v>83</v>
      </c>
      <c r="B245" s="93" t="s">
        <v>229</v>
      </c>
      <c r="C245" s="89" t="s">
        <v>10</v>
      </c>
      <c r="D245" s="90" t="s">
        <v>193</v>
      </c>
      <c r="E245" s="102"/>
      <c r="F245" s="74">
        <v>637.64</v>
      </c>
      <c r="G245" s="46">
        <f t="shared" si="14"/>
        <v>14665.72</v>
      </c>
      <c r="H245" s="75">
        <v>23</v>
      </c>
      <c r="I245" s="53">
        <v>2300</v>
      </c>
      <c r="J245" s="10"/>
      <c r="K245" s="9"/>
    </row>
    <row r="246" spans="1:11" ht="15.95" customHeight="1">
      <c r="A246" s="87">
        <v>84</v>
      </c>
      <c r="B246" s="93" t="s">
        <v>230</v>
      </c>
      <c r="C246" s="89" t="s">
        <v>10</v>
      </c>
      <c r="D246" s="90" t="s">
        <v>193</v>
      </c>
      <c r="E246" s="102">
        <v>46143</v>
      </c>
      <c r="F246" s="74">
        <v>164.84</v>
      </c>
      <c r="G246" s="46">
        <f t="shared" si="14"/>
        <v>494.52</v>
      </c>
      <c r="H246" s="75">
        <v>3</v>
      </c>
      <c r="I246" s="53">
        <v>230</v>
      </c>
      <c r="J246" s="10"/>
      <c r="K246" s="9"/>
    </row>
    <row r="247" spans="1:11" ht="15.95" customHeight="1">
      <c r="A247" s="87">
        <v>85</v>
      </c>
      <c r="B247" s="104" t="s">
        <v>231</v>
      </c>
      <c r="C247" s="89" t="s">
        <v>10</v>
      </c>
      <c r="D247" s="90" t="s">
        <v>193</v>
      </c>
      <c r="E247" s="105">
        <v>46327</v>
      </c>
      <c r="F247" s="46">
        <v>315</v>
      </c>
      <c r="G247" s="46">
        <f t="shared" si="14"/>
        <v>630</v>
      </c>
      <c r="H247" s="45">
        <v>2</v>
      </c>
      <c r="I247" s="53">
        <v>106</v>
      </c>
      <c r="J247" s="4"/>
      <c r="K247" s="2"/>
    </row>
    <row r="248" spans="1:11" ht="15.95" customHeight="1">
      <c r="A248" s="87">
        <v>86</v>
      </c>
      <c r="B248" s="88" t="s">
        <v>232</v>
      </c>
      <c r="C248" s="89" t="s">
        <v>120</v>
      </c>
      <c r="D248" s="90" t="s">
        <v>233</v>
      </c>
      <c r="E248" s="90" t="s">
        <v>172</v>
      </c>
      <c r="F248" s="46">
        <v>1</v>
      </c>
      <c r="G248" s="92">
        <f t="shared" si="14"/>
        <v>650</v>
      </c>
      <c r="H248" s="45">
        <v>650</v>
      </c>
      <c r="I248" s="53"/>
      <c r="J248" s="4"/>
      <c r="K248" s="2"/>
    </row>
    <row r="249" spans="1:11" ht="15.95" customHeight="1">
      <c r="A249" s="87">
        <v>87</v>
      </c>
      <c r="B249" s="88" t="s">
        <v>234</v>
      </c>
      <c r="C249" s="89" t="s">
        <v>91</v>
      </c>
      <c r="D249" s="90" t="s">
        <v>49</v>
      </c>
      <c r="E249" s="91"/>
      <c r="F249" s="46">
        <v>1.2</v>
      </c>
      <c r="G249" s="92">
        <f t="shared" si="14"/>
        <v>600</v>
      </c>
      <c r="H249" s="45">
        <v>500</v>
      </c>
      <c r="I249" s="53"/>
      <c r="J249" s="4"/>
      <c r="K249" s="2"/>
    </row>
    <row r="250" spans="1:11" ht="30">
      <c r="A250" s="87">
        <v>88</v>
      </c>
      <c r="B250" s="70" t="s">
        <v>235</v>
      </c>
      <c r="C250" s="98" t="s">
        <v>91</v>
      </c>
      <c r="D250" s="36"/>
      <c r="E250" s="91">
        <v>46844</v>
      </c>
      <c r="F250" s="46">
        <v>21.67</v>
      </c>
      <c r="G250" s="46">
        <f t="shared" ref="G250:G256" si="15">F250*H250</f>
        <v>76928.5</v>
      </c>
      <c r="H250" s="45">
        <v>3550</v>
      </c>
      <c r="I250" s="53"/>
      <c r="J250" s="4"/>
      <c r="K250" s="2"/>
    </row>
    <row r="251" spans="1:11" ht="15.95" customHeight="1">
      <c r="A251" s="87">
        <v>89</v>
      </c>
      <c r="B251" s="70" t="s">
        <v>236</v>
      </c>
      <c r="C251" s="98" t="s">
        <v>91</v>
      </c>
      <c r="D251" s="36"/>
      <c r="E251" s="91"/>
      <c r="F251" s="46">
        <v>26.35</v>
      </c>
      <c r="G251" s="46">
        <f t="shared" si="15"/>
        <v>52.7</v>
      </c>
      <c r="H251" s="45">
        <v>2</v>
      </c>
      <c r="I251" s="53"/>
      <c r="J251" s="4"/>
      <c r="K251" s="2"/>
    </row>
    <row r="252" spans="1:11" ht="15.95" customHeight="1">
      <c r="A252" s="87">
        <v>90</v>
      </c>
      <c r="B252" s="49" t="s">
        <v>237</v>
      </c>
      <c r="C252" s="98" t="s">
        <v>10</v>
      </c>
      <c r="D252" s="36" t="s">
        <v>193</v>
      </c>
      <c r="E252" s="91"/>
      <c r="F252" s="46">
        <v>139.25</v>
      </c>
      <c r="G252" s="46">
        <f t="shared" si="15"/>
        <v>1114</v>
      </c>
      <c r="H252" s="45">
        <v>8</v>
      </c>
      <c r="I252" s="53"/>
      <c r="J252" s="4"/>
      <c r="K252" s="2"/>
    </row>
    <row r="253" spans="1:11" ht="15.95" customHeight="1">
      <c r="A253" s="87">
        <v>91</v>
      </c>
      <c r="B253" s="49" t="s">
        <v>238</v>
      </c>
      <c r="C253" s="98" t="s">
        <v>239</v>
      </c>
      <c r="D253" s="36" t="s">
        <v>193</v>
      </c>
      <c r="E253" s="90" t="s">
        <v>172</v>
      </c>
      <c r="F253" s="46">
        <v>3000</v>
      </c>
      <c r="G253" s="46">
        <f t="shared" si="15"/>
        <v>9000</v>
      </c>
      <c r="H253" s="45">
        <v>3</v>
      </c>
      <c r="I253" s="53"/>
      <c r="J253" s="4"/>
      <c r="K253" s="2"/>
    </row>
    <row r="254" spans="1:11" ht="15.95" customHeight="1">
      <c r="A254" s="87">
        <v>92</v>
      </c>
      <c r="B254" s="88" t="s">
        <v>240</v>
      </c>
      <c r="C254" s="89" t="s">
        <v>91</v>
      </c>
      <c r="D254" s="90"/>
      <c r="E254" s="105">
        <v>46600</v>
      </c>
      <c r="F254" s="46">
        <v>7</v>
      </c>
      <c r="G254" s="46">
        <f t="shared" si="15"/>
        <v>3059</v>
      </c>
      <c r="H254" s="45">
        <v>437</v>
      </c>
      <c r="I254" s="53"/>
      <c r="J254" s="4"/>
      <c r="K254" s="2"/>
    </row>
    <row r="255" spans="1:11" ht="15.95" customHeight="1">
      <c r="A255" s="87">
        <v>93</v>
      </c>
      <c r="B255" s="88" t="s">
        <v>241</v>
      </c>
      <c r="C255" s="89" t="s">
        <v>120</v>
      </c>
      <c r="D255" s="90"/>
      <c r="E255" s="105"/>
      <c r="F255" s="46">
        <v>3.34</v>
      </c>
      <c r="G255" s="46">
        <f t="shared" si="15"/>
        <v>1503</v>
      </c>
      <c r="H255" s="45">
        <v>450</v>
      </c>
      <c r="I255" s="53"/>
      <c r="J255" s="4"/>
      <c r="K255" s="2"/>
    </row>
    <row r="256" spans="1:11" ht="15.95" customHeight="1">
      <c r="A256" s="87">
        <v>94</v>
      </c>
      <c r="B256" s="88" t="s">
        <v>242</v>
      </c>
      <c r="C256" s="89" t="s">
        <v>120</v>
      </c>
      <c r="D256" s="90"/>
      <c r="E256" s="105"/>
      <c r="F256" s="46">
        <v>3.34</v>
      </c>
      <c r="G256" s="46">
        <f t="shared" si="15"/>
        <v>5010</v>
      </c>
      <c r="H256" s="45">
        <v>1500</v>
      </c>
      <c r="I256" s="53"/>
      <c r="J256" s="4"/>
      <c r="K256" s="2"/>
    </row>
    <row r="257" spans="1:11" ht="15.95" customHeight="1">
      <c r="A257" s="87">
        <v>95</v>
      </c>
      <c r="B257" s="88" t="s">
        <v>243</v>
      </c>
      <c r="C257" s="89" t="s">
        <v>244</v>
      </c>
      <c r="D257" s="90" t="s">
        <v>193</v>
      </c>
      <c r="E257" s="90" t="s">
        <v>172</v>
      </c>
      <c r="F257" s="46">
        <v>1.5</v>
      </c>
      <c r="G257" s="46">
        <f t="shared" ref="G257:G270" si="16">H257*F257</f>
        <v>1050</v>
      </c>
      <c r="H257" s="45">
        <v>700</v>
      </c>
      <c r="I257" s="53"/>
      <c r="J257" s="4"/>
      <c r="K257" s="2"/>
    </row>
    <row r="258" spans="1:11" ht="15.95" customHeight="1">
      <c r="A258" s="87">
        <v>96</v>
      </c>
      <c r="B258" s="93" t="s">
        <v>245</v>
      </c>
      <c r="C258" s="89" t="s">
        <v>91</v>
      </c>
      <c r="D258" s="90"/>
      <c r="E258" s="90" t="s">
        <v>172</v>
      </c>
      <c r="F258" s="74">
        <v>100</v>
      </c>
      <c r="G258" s="46">
        <f t="shared" si="16"/>
        <v>31000</v>
      </c>
      <c r="H258" s="75">
        <v>310</v>
      </c>
      <c r="I258" s="101"/>
      <c r="J258" s="11"/>
      <c r="K258" s="12"/>
    </row>
    <row r="259" spans="1:11" ht="15.95" customHeight="1">
      <c r="A259" s="87">
        <v>97</v>
      </c>
      <c r="B259" s="49" t="s">
        <v>246</v>
      </c>
      <c r="C259" s="98" t="s">
        <v>91</v>
      </c>
      <c r="D259" s="36"/>
      <c r="E259" s="106" t="s">
        <v>247</v>
      </c>
      <c r="F259" s="100">
        <v>100</v>
      </c>
      <c r="G259" s="92">
        <f t="shared" si="16"/>
        <v>56800</v>
      </c>
      <c r="H259" s="98">
        <v>568</v>
      </c>
      <c r="I259" s="101"/>
      <c r="J259" s="11"/>
      <c r="K259" s="12"/>
    </row>
    <row r="260" spans="1:11" ht="15.95" customHeight="1">
      <c r="A260" s="87">
        <v>98</v>
      </c>
      <c r="B260" s="88" t="s">
        <v>248</v>
      </c>
      <c r="C260" s="89" t="s">
        <v>91</v>
      </c>
      <c r="D260" s="90"/>
      <c r="E260" s="91"/>
      <c r="F260" s="46">
        <v>61</v>
      </c>
      <c r="G260" s="46">
        <f t="shared" si="16"/>
        <v>915</v>
      </c>
      <c r="H260" s="45">
        <v>15</v>
      </c>
      <c r="I260" s="53"/>
      <c r="J260" s="2"/>
      <c r="K260" s="2"/>
    </row>
    <row r="261" spans="1:11" ht="15.95" customHeight="1">
      <c r="A261" s="87">
        <v>99</v>
      </c>
      <c r="B261" s="88" t="s">
        <v>249</v>
      </c>
      <c r="C261" s="89" t="s">
        <v>91</v>
      </c>
      <c r="D261" s="90"/>
      <c r="E261" s="90" t="s">
        <v>172</v>
      </c>
      <c r="F261" s="46">
        <v>5</v>
      </c>
      <c r="G261" s="46">
        <f t="shared" si="16"/>
        <v>3100</v>
      </c>
      <c r="H261" s="45">
        <v>620</v>
      </c>
      <c r="I261" s="53"/>
      <c r="J261" s="2"/>
      <c r="K261" s="2"/>
    </row>
    <row r="262" spans="1:11" ht="15.95" customHeight="1">
      <c r="A262" s="87">
        <v>100</v>
      </c>
      <c r="B262" s="88" t="s">
        <v>250</v>
      </c>
      <c r="C262" s="89" t="s">
        <v>10</v>
      </c>
      <c r="D262" s="90" t="s">
        <v>251</v>
      </c>
      <c r="E262" s="91"/>
      <c r="F262" s="46">
        <v>33</v>
      </c>
      <c r="G262" s="46">
        <f t="shared" si="16"/>
        <v>5115</v>
      </c>
      <c r="H262" s="45">
        <v>155</v>
      </c>
      <c r="I262" s="53">
        <v>15417</v>
      </c>
      <c r="J262" s="2"/>
      <c r="K262" s="2"/>
    </row>
    <row r="263" spans="1:11" ht="15.95" customHeight="1">
      <c r="A263" s="87">
        <v>101</v>
      </c>
      <c r="B263" s="88" t="s">
        <v>252</v>
      </c>
      <c r="C263" s="89" t="s">
        <v>10</v>
      </c>
      <c r="D263" s="90" t="s">
        <v>193</v>
      </c>
      <c r="E263" s="91">
        <v>46266</v>
      </c>
      <c r="F263" s="46">
        <v>30</v>
      </c>
      <c r="G263" s="46">
        <f t="shared" si="16"/>
        <v>14340</v>
      </c>
      <c r="H263" s="45">
        <v>478</v>
      </c>
      <c r="I263" s="53">
        <v>47753</v>
      </c>
      <c r="J263" s="2"/>
      <c r="K263" s="2"/>
    </row>
    <row r="264" spans="1:11" ht="15.95" customHeight="1">
      <c r="A264" s="87">
        <v>102</v>
      </c>
      <c r="B264" s="88" t="s">
        <v>253</v>
      </c>
      <c r="C264" s="89" t="s">
        <v>91</v>
      </c>
      <c r="D264" s="90" t="s">
        <v>22</v>
      </c>
      <c r="E264" s="91"/>
      <c r="F264" s="46">
        <v>87</v>
      </c>
      <c r="G264" s="46">
        <f t="shared" si="16"/>
        <v>1392</v>
      </c>
      <c r="H264" s="45">
        <v>16</v>
      </c>
      <c r="I264" s="53">
        <v>154</v>
      </c>
      <c r="J264" s="2"/>
      <c r="K264" s="2"/>
    </row>
    <row r="265" spans="1:11" ht="15.95" customHeight="1">
      <c r="A265" s="87">
        <v>103</v>
      </c>
      <c r="B265" s="88" t="s">
        <v>254</v>
      </c>
      <c r="C265" s="89" t="s">
        <v>10</v>
      </c>
      <c r="D265" s="90" t="s">
        <v>255</v>
      </c>
      <c r="E265" s="91"/>
      <c r="F265" s="46">
        <v>72.62</v>
      </c>
      <c r="G265" s="46">
        <f t="shared" si="16"/>
        <v>72.62</v>
      </c>
      <c r="H265" s="45">
        <v>1</v>
      </c>
      <c r="I265" s="53">
        <v>400</v>
      </c>
      <c r="J265" s="2"/>
      <c r="K265" s="2"/>
    </row>
    <row r="266" spans="1:11" ht="15.95" customHeight="1">
      <c r="A266" s="87">
        <v>104</v>
      </c>
      <c r="B266" s="96" t="s">
        <v>311</v>
      </c>
      <c r="C266" s="89" t="s">
        <v>10</v>
      </c>
      <c r="D266" s="90" t="s">
        <v>193</v>
      </c>
      <c r="E266" s="90" t="s">
        <v>312</v>
      </c>
      <c r="F266" s="46">
        <v>39</v>
      </c>
      <c r="G266" s="46">
        <f t="shared" si="16"/>
        <v>39</v>
      </c>
      <c r="H266" s="45">
        <v>1</v>
      </c>
      <c r="I266" s="53">
        <v>400</v>
      </c>
      <c r="J266" s="2"/>
      <c r="K266" s="2"/>
    </row>
    <row r="267" spans="1:11" ht="15.95" customHeight="1">
      <c r="A267" s="87">
        <v>105</v>
      </c>
      <c r="B267" s="107" t="s">
        <v>256</v>
      </c>
      <c r="C267" s="89" t="s">
        <v>91</v>
      </c>
      <c r="D267" s="90"/>
      <c r="E267" s="91">
        <v>46661</v>
      </c>
      <c r="F267" s="46">
        <v>150</v>
      </c>
      <c r="G267" s="46">
        <f t="shared" si="16"/>
        <v>600</v>
      </c>
      <c r="H267" s="45">
        <v>4</v>
      </c>
      <c r="I267" s="53"/>
      <c r="J267" s="2"/>
      <c r="K267" s="2"/>
    </row>
    <row r="268" spans="1:11" ht="15.95" customHeight="1">
      <c r="A268" s="87">
        <v>106</v>
      </c>
      <c r="B268" s="88" t="s">
        <v>257</v>
      </c>
      <c r="C268" s="89" t="s">
        <v>91</v>
      </c>
      <c r="D268" s="90"/>
      <c r="E268" s="91"/>
      <c r="F268" s="46">
        <v>1.1000000000000001</v>
      </c>
      <c r="G268" s="46">
        <f t="shared" si="16"/>
        <v>492.80000000000007</v>
      </c>
      <c r="H268" s="45">
        <v>448</v>
      </c>
      <c r="I268" s="53"/>
      <c r="J268" s="2"/>
      <c r="K268" s="2"/>
    </row>
    <row r="269" spans="1:11" ht="15.95" customHeight="1">
      <c r="A269" s="87">
        <v>107</v>
      </c>
      <c r="B269" s="88" t="s">
        <v>258</v>
      </c>
      <c r="C269" s="89" t="s">
        <v>91</v>
      </c>
      <c r="D269" s="90"/>
      <c r="E269" s="91"/>
      <c r="F269" s="46">
        <v>1.21</v>
      </c>
      <c r="G269" s="46">
        <f t="shared" si="16"/>
        <v>2214.2999999999997</v>
      </c>
      <c r="H269" s="45">
        <v>1830</v>
      </c>
      <c r="I269" s="53"/>
      <c r="J269" s="2"/>
      <c r="K269" s="2"/>
    </row>
    <row r="270" spans="1:11" ht="15.95" customHeight="1">
      <c r="A270" s="87">
        <v>108</v>
      </c>
      <c r="B270" s="88" t="s">
        <v>259</v>
      </c>
      <c r="C270" s="89" t="s">
        <v>91</v>
      </c>
      <c r="D270" s="90"/>
      <c r="E270" s="91"/>
      <c r="F270" s="46">
        <v>1.25</v>
      </c>
      <c r="G270" s="46">
        <f t="shared" si="16"/>
        <v>31762.5</v>
      </c>
      <c r="H270" s="45">
        <v>25410</v>
      </c>
      <c r="I270" s="53"/>
      <c r="J270" s="2"/>
      <c r="K270" s="2"/>
    </row>
    <row r="271" spans="1:11" ht="15.95" customHeight="1">
      <c r="A271" s="87">
        <v>109</v>
      </c>
      <c r="B271" s="88" t="s">
        <v>260</v>
      </c>
      <c r="C271" s="89" t="s">
        <v>91</v>
      </c>
      <c r="D271" s="90"/>
      <c r="E271" s="91"/>
      <c r="F271" s="46">
        <v>43</v>
      </c>
      <c r="G271" s="46"/>
      <c r="H271" s="45">
        <v>7</v>
      </c>
      <c r="I271" s="53"/>
      <c r="J271" s="2"/>
      <c r="K271" s="2"/>
    </row>
    <row r="272" spans="1:11" ht="15.95" customHeight="1">
      <c r="A272" s="87">
        <v>110</v>
      </c>
      <c r="B272" s="70" t="s">
        <v>261</v>
      </c>
      <c r="C272" s="98" t="s">
        <v>10</v>
      </c>
      <c r="D272" s="36" t="s">
        <v>193</v>
      </c>
      <c r="E272" s="91">
        <v>46692</v>
      </c>
      <c r="F272" s="46">
        <v>202.71</v>
      </c>
      <c r="G272" s="46">
        <f>H272*F272</f>
        <v>405.42</v>
      </c>
      <c r="H272" s="45">
        <v>2</v>
      </c>
      <c r="I272" s="53">
        <v>200</v>
      </c>
      <c r="J272" s="2"/>
      <c r="K272" s="2"/>
    </row>
    <row r="273" spans="1:11" ht="15.95" customHeight="1">
      <c r="A273" s="87">
        <v>111</v>
      </c>
      <c r="B273" s="49" t="s">
        <v>262</v>
      </c>
      <c r="C273" s="108" t="s">
        <v>91</v>
      </c>
      <c r="D273" s="109"/>
      <c r="E273" s="110"/>
      <c r="F273" s="111">
        <v>178.06</v>
      </c>
      <c r="G273" s="46">
        <f t="shared" ref="G273:G275" si="17">F273*H273</f>
        <v>356.12</v>
      </c>
      <c r="H273" s="111">
        <v>2</v>
      </c>
      <c r="I273" s="53"/>
      <c r="J273" s="4"/>
      <c r="K273" s="2"/>
    </row>
    <row r="274" spans="1:11" ht="15.95" customHeight="1">
      <c r="A274" s="87">
        <v>112</v>
      </c>
      <c r="B274" s="107" t="s">
        <v>263</v>
      </c>
      <c r="C274" s="98" t="s">
        <v>91</v>
      </c>
      <c r="D274" s="36" t="s">
        <v>264</v>
      </c>
      <c r="E274" s="112"/>
      <c r="F274" s="100">
        <v>109</v>
      </c>
      <c r="G274" s="46">
        <f t="shared" si="17"/>
        <v>35425</v>
      </c>
      <c r="H274" s="98">
        <v>325</v>
      </c>
      <c r="I274" s="113"/>
      <c r="J274" s="13"/>
      <c r="K274" s="13"/>
    </row>
    <row r="275" spans="1:11" ht="15.95" customHeight="1">
      <c r="A275" s="87">
        <v>113</v>
      </c>
      <c r="B275" s="107" t="s">
        <v>313</v>
      </c>
      <c r="C275" s="98" t="s">
        <v>10</v>
      </c>
      <c r="D275" s="98" t="s">
        <v>116</v>
      </c>
      <c r="E275" s="114">
        <v>47300</v>
      </c>
      <c r="F275" s="100">
        <v>200</v>
      </c>
      <c r="G275" s="46">
        <f t="shared" si="17"/>
        <v>1200</v>
      </c>
      <c r="H275" s="98">
        <v>6</v>
      </c>
      <c r="I275" s="53">
        <v>1200</v>
      </c>
    </row>
    <row r="276" spans="1:11" ht="12.75">
      <c r="A276" s="14"/>
    </row>
    <row r="277" spans="1:11" ht="15">
      <c r="A277" s="14"/>
      <c r="B277" s="15"/>
      <c r="C277" s="16"/>
      <c r="D277" s="17"/>
      <c r="E277" s="17"/>
      <c r="F277" s="18"/>
      <c r="G277" s="19"/>
      <c r="H277" s="20"/>
      <c r="I277" s="9"/>
      <c r="J277" s="9"/>
      <c r="K277" s="9"/>
    </row>
    <row r="278" spans="1:11" ht="15">
      <c r="A278" s="14"/>
      <c r="B278" s="15"/>
      <c r="C278" s="16"/>
      <c r="D278" s="17"/>
      <c r="E278" s="17"/>
      <c r="F278" s="18"/>
      <c r="G278" s="19"/>
      <c r="H278" s="20"/>
      <c r="I278" s="9"/>
      <c r="J278" s="9"/>
      <c r="K278" s="9"/>
    </row>
    <row r="279" spans="1:11" ht="15">
      <c r="A279" s="14"/>
      <c r="B279" s="15"/>
      <c r="C279" s="16"/>
      <c r="D279" s="17"/>
      <c r="E279" s="17"/>
      <c r="F279" s="18"/>
      <c r="G279" s="19"/>
      <c r="H279" s="20"/>
      <c r="I279" s="9"/>
      <c r="J279" s="9"/>
      <c r="K279" s="9"/>
    </row>
    <row r="280" spans="1:11" ht="12.75">
      <c r="A280" s="14"/>
    </row>
    <row r="281" spans="1:11" ht="12.75">
      <c r="A281" s="14"/>
    </row>
    <row r="282" spans="1:11" ht="12.75">
      <c r="A282" s="21"/>
      <c r="B282" s="22"/>
      <c r="C282" s="17"/>
      <c r="D282" s="17"/>
      <c r="E282" s="17"/>
      <c r="F282" s="17"/>
      <c r="G282" s="17"/>
      <c r="H282" s="23"/>
      <c r="I282" s="9"/>
      <c r="J282" s="9"/>
      <c r="K282" s="9"/>
    </row>
    <row r="283" spans="1:11" ht="12.75">
      <c r="A283" s="21"/>
      <c r="B283" s="22"/>
      <c r="C283" s="17"/>
      <c r="D283" s="17"/>
      <c r="E283" s="17"/>
      <c r="F283" s="17"/>
      <c r="G283" s="17"/>
      <c r="H283" s="23"/>
      <c r="I283" s="9"/>
      <c r="J283" s="9"/>
      <c r="K283" s="9"/>
    </row>
    <row r="284" spans="1:11" ht="12.75">
      <c r="A284" s="21"/>
      <c r="B284" s="22"/>
      <c r="C284" s="17"/>
      <c r="D284" s="17"/>
      <c r="E284" s="17"/>
      <c r="F284" s="17"/>
      <c r="G284" s="17"/>
      <c r="H284" s="23"/>
      <c r="I284" s="9"/>
      <c r="J284" s="9"/>
      <c r="K284" s="9"/>
    </row>
    <row r="285" spans="1:11" ht="12.75">
      <c r="B285" s="24"/>
      <c r="H285" s="9"/>
      <c r="I285" s="9"/>
      <c r="J285" s="9"/>
      <c r="K285" s="9"/>
    </row>
    <row r="286" spans="1:11" ht="12.75">
      <c r="B286" s="24"/>
      <c r="H286" s="9"/>
      <c r="I286" s="9"/>
      <c r="J286" s="9"/>
      <c r="K286" s="9"/>
    </row>
    <row r="287" spans="1:11" ht="12.75">
      <c r="B287" s="24"/>
      <c r="H287" s="9"/>
      <c r="I287" s="9"/>
      <c r="J287" s="9"/>
      <c r="K287" s="9"/>
    </row>
    <row r="288" spans="1:11" ht="12.75">
      <c r="B288" s="24"/>
      <c r="H288" s="9"/>
      <c r="I288" s="9"/>
      <c r="J288" s="9"/>
      <c r="K288" s="9"/>
    </row>
    <row r="289" spans="2:11" ht="12.75">
      <c r="B289" s="24"/>
      <c r="H289" s="9"/>
      <c r="I289" s="9"/>
      <c r="J289" s="9"/>
      <c r="K289" s="9"/>
    </row>
    <row r="290" spans="2:11" ht="12.75">
      <c r="B290" s="24"/>
      <c r="H290" s="9"/>
      <c r="I290" s="9"/>
      <c r="J290" s="9"/>
      <c r="K290" s="9"/>
    </row>
    <row r="291" spans="2:11" ht="12.75">
      <c r="B291" s="24"/>
      <c r="H291" s="9"/>
      <c r="I291" s="9"/>
      <c r="J291" s="9"/>
      <c r="K291" s="9"/>
    </row>
    <row r="292" spans="2:11" ht="12.75">
      <c r="B292" s="24"/>
      <c r="H292" s="9"/>
      <c r="I292" s="9"/>
      <c r="J292" s="9"/>
      <c r="K292" s="9"/>
    </row>
    <row r="293" spans="2:11" ht="12.75">
      <c r="B293" s="24"/>
      <c r="H293" s="9"/>
      <c r="I293" s="9"/>
      <c r="J293" s="9"/>
      <c r="K293" s="9"/>
    </row>
    <row r="294" spans="2:11" ht="12.75">
      <c r="B294" s="24"/>
      <c r="H294" s="9"/>
      <c r="I294" s="9"/>
      <c r="J294" s="9"/>
      <c r="K294" s="9"/>
    </row>
    <row r="295" spans="2:11" ht="12.75">
      <c r="B295" s="24"/>
      <c r="H295" s="9"/>
      <c r="I295" s="9"/>
      <c r="J295" s="9"/>
      <c r="K295" s="9"/>
    </row>
    <row r="296" spans="2:11" ht="12.75">
      <c r="B296" s="24"/>
      <c r="H296" s="9"/>
      <c r="I296" s="9"/>
      <c r="J296" s="9"/>
      <c r="K296" s="9"/>
    </row>
    <row r="297" spans="2:11" ht="12.75">
      <c r="B297" s="24"/>
      <c r="H297" s="9"/>
      <c r="I297" s="9"/>
      <c r="J297" s="9"/>
      <c r="K297" s="9"/>
    </row>
    <row r="298" spans="2:11" ht="12.75">
      <c r="B298" s="24"/>
      <c r="H298" s="9"/>
      <c r="I298" s="9"/>
      <c r="J298" s="9"/>
      <c r="K298" s="9"/>
    </row>
    <row r="299" spans="2:11" ht="12.75">
      <c r="B299" s="24"/>
      <c r="H299" s="9"/>
      <c r="I299" s="9"/>
      <c r="J299" s="9"/>
      <c r="K299" s="9"/>
    </row>
    <row r="300" spans="2:11" ht="12.75">
      <c r="B300" s="24"/>
      <c r="H300" s="9"/>
      <c r="I300" s="9"/>
      <c r="J300" s="9"/>
      <c r="K300" s="9"/>
    </row>
    <row r="301" spans="2:11" ht="12.75">
      <c r="B301" s="24"/>
      <c r="H301" s="9"/>
      <c r="I301" s="9"/>
      <c r="J301" s="9"/>
      <c r="K301" s="9"/>
    </row>
    <row r="302" spans="2:11" ht="12.75">
      <c r="B302" s="24"/>
      <c r="H302" s="9"/>
      <c r="I302" s="9"/>
      <c r="J302" s="9"/>
      <c r="K302" s="9"/>
    </row>
    <row r="303" spans="2:11" ht="12.75">
      <c r="B303" s="24"/>
      <c r="H303" s="9"/>
      <c r="I303" s="9"/>
      <c r="J303" s="9"/>
      <c r="K303" s="9"/>
    </row>
    <row r="304" spans="2:11" ht="12.75">
      <c r="B304" s="24"/>
      <c r="H304" s="9"/>
      <c r="I304" s="9"/>
      <c r="J304" s="9"/>
      <c r="K304" s="9"/>
    </row>
    <row r="305" spans="2:11" ht="12.75">
      <c r="B305" s="24"/>
      <c r="H305" s="9"/>
      <c r="I305" s="9"/>
      <c r="J305" s="9"/>
      <c r="K305" s="9"/>
    </row>
    <row r="306" spans="2:11" ht="12.75">
      <c r="B306" s="24"/>
      <c r="H306" s="9"/>
      <c r="I306" s="9"/>
      <c r="J306" s="9"/>
      <c r="K306" s="9"/>
    </row>
    <row r="307" spans="2:11" ht="12.75">
      <c r="B307" s="24"/>
      <c r="H307" s="9"/>
      <c r="I307" s="9"/>
      <c r="J307" s="9"/>
      <c r="K307" s="9"/>
    </row>
    <row r="308" spans="2:11" ht="12.75">
      <c r="B308" s="24"/>
      <c r="H308" s="9"/>
      <c r="I308" s="9"/>
      <c r="J308" s="9"/>
      <c r="K308" s="9"/>
    </row>
    <row r="309" spans="2:11" ht="12.75">
      <c r="B309" s="24"/>
      <c r="H309" s="9"/>
      <c r="I309" s="9"/>
      <c r="J309" s="9"/>
      <c r="K309" s="9"/>
    </row>
    <row r="310" spans="2:11" ht="12.75">
      <c r="B310" s="24"/>
      <c r="H310" s="9"/>
      <c r="I310" s="9"/>
      <c r="J310" s="9"/>
      <c r="K310" s="9"/>
    </row>
    <row r="311" spans="2:11" ht="12.75">
      <c r="B311" s="24"/>
      <c r="H311" s="9"/>
      <c r="I311" s="9"/>
      <c r="J311" s="9"/>
      <c r="K311" s="9"/>
    </row>
    <row r="312" spans="2:11" ht="12.75">
      <c r="B312" s="24"/>
      <c r="H312" s="9"/>
      <c r="I312" s="9"/>
      <c r="J312" s="9"/>
      <c r="K312" s="9"/>
    </row>
    <row r="313" spans="2:11" ht="12.75">
      <c r="B313" s="24"/>
      <c r="H313" s="9"/>
      <c r="I313" s="9"/>
      <c r="J313" s="9"/>
      <c r="K313" s="9"/>
    </row>
    <row r="314" spans="2:11" ht="12.75">
      <c r="B314" s="24"/>
      <c r="H314" s="9"/>
      <c r="I314" s="9"/>
      <c r="J314" s="9"/>
      <c r="K314" s="9"/>
    </row>
    <row r="315" spans="2:11" ht="12.75">
      <c r="B315" s="24"/>
      <c r="H315" s="9"/>
      <c r="I315" s="9"/>
      <c r="J315" s="9"/>
      <c r="K315" s="9"/>
    </row>
    <row r="316" spans="2:11" ht="12.75">
      <c r="B316" s="24"/>
      <c r="H316" s="9"/>
      <c r="I316" s="9"/>
      <c r="J316" s="9"/>
      <c r="K316" s="9"/>
    </row>
    <row r="317" spans="2:11" ht="12.75">
      <c r="B317" s="24"/>
      <c r="H317" s="9"/>
      <c r="I317" s="9"/>
      <c r="J317" s="9"/>
      <c r="K317" s="9"/>
    </row>
    <row r="318" spans="2:11" ht="12.75">
      <c r="B318" s="24"/>
      <c r="H318" s="9"/>
      <c r="I318" s="9"/>
      <c r="J318" s="9"/>
      <c r="K318" s="9"/>
    </row>
    <row r="319" spans="2:11" ht="12.75">
      <c r="B319" s="24"/>
      <c r="H319" s="9"/>
      <c r="I319" s="9"/>
      <c r="J319" s="9"/>
      <c r="K319" s="9"/>
    </row>
    <row r="320" spans="2:11" ht="12.75">
      <c r="B320" s="24"/>
      <c r="H320" s="9"/>
      <c r="I320" s="9"/>
      <c r="J320" s="9"/>
      <c r="K320" s="9"/>
    </row>
    <row r="321" spans="2:9" ht="12.75">
      <c r="B321" s="24"/>
      <c r="H321" s="9"/>
      <c r="I321" s="25"/>
    </row>
    <row r="322" spans="2:9" ht="12.75">
      <c r="B322" s="24"/>
      <c r="H322" s="9"/>
      <c r="I322" s="25"/>
    </row>
    <row r="323" spans="2:9" ht="12.75">
      <c r="B323" s="24"/>
      <c r="H323" s="9"/>
      <c r="I323" s="25"/>
    </row>
    <row r="324" spans="2:9" ht="12.75">
      <c r="B324" s="24"/>
      <c r="H324" s="9"/>
      <c r="I324" s="25"/>
    </row>
    <row r="325" spans="2:9" ht="12.75">
      <c r="B325" s="24"/>
      <c r="H325" s="9"/>
      <c r="I325" s="25"/>
    </row>
    <row r="326" spans="2:9" ht="12.75">
      <c r="B326" s="24"/>
      <c r="H326" s="9"/>
      <c r="I326" s="25"/>
    </row>
    <row r="327" spans="2:9" ht="12.75">
      <c r="B327" s="24"/>
      <c r="H327" s="9"/>
      <c r="I327" s="25"/>
    </row>
    <row r="328" spans="2:9" ht="12.75">
      <c r="B328" s="24"/>
      <c r="H328" s="9"/>
      <c r="I328" s="25"/>
    </row>
    <row r="329" spans="2:9" ht="12.75">
      <c r="B329" s="24"/>
      <c r="H329" s="9"/>
      <c r="I329" s="25"/>
    </row>
    <row r="330" spans="2:9" ht="12.75">
      <c r="B330" s="24"/>
      <c r="H330" s="9"/>
      <c r="I330" s="25"/>
    </row>
    <row r="331" spans="2:9" ht="12.75">
      <c r="B331" s="24"/>
      <c r="H331" s="9"/>
      <c r="I331" s="25"/>
    </row>
    <row r="332" spans="2:9" ht="12.75">
      <c r="B332" s="24"/>
      <c r="H332" s="9"/>
      <c r="I332" s="25"/>
    </row>
    <row r="333" spans="2:9" ht="12.75">
      <c r="B333" s="24"/>
      <c r="H333" s="9"/>
      <c r="I333" s="25"/>
    </row>
    <row r="334" spans="2:9" ht="12.75">
      <c r="B334" s="24"/>
      <c r="H334" s="9"/>
      <c r="I334" s="25"/>
    </row>
    <row r="335" spans="2:9" ht="12.75">
      <c r="B335" s="24"/>
      <c r="H335" s="9"/>
      <c r="I335" s="25"/>
    </row>
    <row r="336" spans="2:9" ht="12.75">
      <c r="B336" s="24"/>
      <c r="H336" s="9"/>
      <c r="I336" s="25"/>
    </row>
    <row r="337" spans="2:9" ht="12.75">
      <c r="B337" s="24"/>
      <c r="H337" s="9"/>
      <c r="I337" s="25"/>
    </row>
    <row r="338" spans="2:9" ht="12.75">
      <c r="B338" s="24"/>
      <c r="H338" s="9"/>
      <c r="I338" s="25"/>
    </row>
    <row r="339" spans="2:9" ht="12.75">
      <c r="B339" s="24"/>
      <c r="H339" s="9"/>
      <c r="I339" s="25"/>
    </row>
    <row r="340" spans="2:9" ht="12.75">
      <c r="B340" s="24"/>
      <c r="H340" s="9"/>
      <c r="I340" s="25"/>
    </row>
    <row r="341" spans="2:9" ht="12.75">
      <c r="B341" s="24"/>
      <c r="H341" s="9"/>
      <c r="I341" s="25"/>
    </row>
    <row r="342" spans="2:9" ht="12.75">
      <c r="B342" s="24"/>
      <c r="H342" s="9"/>
      <c r="I342" s="25"/>
    </row>
    <row r="343" spans="2:9" ht="12.75">
      <c r="B343" s="24"/>
      <c r="H343" s="9"/>
      <c r="I343" s="25"/>
    </row>
    <row r="344" spans="2:9" ht="12.75">
      <c r="B344" s="24"/>
      <c r="H344" s="9"/>
      <c r="I344" s="25"/>
    </row>
    <row r="345" spans="2:9" ht="12.75">
      <c r="B345" s="24"/>
      <c r="H345" s="9"/>
      <c r="I345" s="25"/>
    </row>
    <row r="346" spans="2:9" ht="12.75">
      <c r="B346" s="24"/>
      <c r="H346" s="9"/>
      <c r="I346" s="25"/>
    </row>
    <row r="347" spans="2:9" ht="12.75">
      <c r="B347" s="24"/>
      <c r="H347" s="9"/>
      <c r="I347" s="25"/>
    </row>
    <row r="348" spans="2:9" ht="12.75">
      <c r="B348" s="24"/>
      <c r="H348" s="9"/>
      <c r="I348" s="25"/>
    </row>
    <row r="349" spans="2:9" ht="12.75">
      <c r="B349" s="24"/>
      <c r="H349" s="9"/>
      <c r="I349" s="25"/>
    </row>
    <row r="350" spans="2:9" ht="12.75">
      <c r="B350" s="24"/>
      <c r="H350" s="9"/>
      <c r="I350" s="25"/>
    </row>
    <row r="351" spans="2:9" ht="12.75">
      <c r="B351" s="24"/>
      <c r="H351" s="9"/>
      <c r="I351" s="25"/>
    </row>
    <row r="352" spans="2:9" ht="12.75">
      <c r="B352" s="24"/>
      <c r="H352" s="9"/>
      <c r="I352" s="25"/>
    </row>
    <row r="353" spans="2:9" ht="12.75">
      <c r="B353" s="24"/>
      <c r="H353" s="9"/>
      <c r="I353" s="25"/>
    </row>
    <row r="354" spans="2:9" ht="12.75">
      <c r="B354" s="24"/>
      <c r="H354" s="9"/>
      <c r="I354" s="25"/>
    </row>
    <row r="355" spans="2:9" ht="12.75">
      <c r="B355" s="24"/>
      <c r="H355" s="9"/>
      <c r="I355" s="25"/>
    </row>
    <row r="356" spans="2:9" ht="12.75">
      <c r="B356" s="24"/>
      <c r="H356" s="9"/>
      <c r="I356" s="25"/>
    </row>
    <row r="357" spans="2:9" ht="12.75">
      <c r="B357" s="24"/>
      <c r="H357" s="9"/>
      <c r="I357" s="25"/>
    </row>
    <row r="358" spans="2:9" ht="12.75">
      <c r="B358" s="24"/>
      <c r="H358" s="9"/>
      <c r="I358" s="25"/>
    </row>
    <row r="359" spans="2:9" ht="12.75">
      <c r="B359" s="24"/>
      <c r="H359" s="9"/>
      <c r="I359" s="25"/>
    </row>
    <row r="360" spans="2:9" ht="12.75">
      <c r="B360" s="24"/>
      <c r="H360" s="9"/>
      <c r="I360" s="25"/>
    </row>
    <row r="361" spans="2:9" ht="12.75">
      <c r="B361" s="24"/>
      <c r="H361" s="9"/>
      <c r="I361" s="25"/>
    </row>
    <row r="362" spans="2:9" ht="12.75">
      <c r="B362" s="24"/>
      <c r="H362" s="9"/>
      <c r="I362" s="25"/>
    </row>
    <row r="363" spans="2:9" ht="12.75">
      <c r="B363" s="24"/>
      <c r="H363" s="9"/>
      <c r="I363" s="25"/>
    </row>
    <row r="364" spans="2:9" ht="12.75">
      <c r="B364" s="24"/>
      <c r="H364" s="9"/>
      <c r="I364" s="25"/>
    </row>
    <row r="365" spans="2:9" ht="12.75">
      <c r="B365" s="24"/>
      <c r="H365" s="9"/>
      <c r="I365" s="25"/>
    </row>
    <row r="366" spans="2:9" ht="12.75">
      <c r="B366" s="24"/>
      <c r="H366" s="9"/>
      <c r="I366" s="25"/>
    </row>
    <row r="367" spans="2:9" ht="12.75">
      <c r="B367" s="24"/>
      <c r="H367" s="9"/>
      <c r="I367" s="25"/>
    </row>
    <row r="368" spans="2:9" ht="12.75">
      <c r="B368" s="24"/>
      <c r="H368" s="9"/>
      <c r="I368" s="25"/>
    </row>
    <row r="369" spans="1:19" ht="12.75">
      <c r="B369" s="24"/>
      <c r="H369" s="9"/>
      <c r="I369" s="25"/>
    </row>
    <row r="370" spans="1:19" ht="12.75">
      <c r="B370" s="24"/>
      <c r="H370" s="9"/>
      <c r="I370" s="25"/>
    </row>
    <row r="371" spans="1:19" ht="12.75">
      <c r="B371" s="24"/>
      <c r="H371" s="9"/>
      <c r="I371" s="25"/>
    </row>
    <row r="372" spans="1:19" ht="12.75">
      <c r="B372" s="24"/>
      <c r="H372" s="9"/>
      <c r="I372" s="25"/>
    </row>
    <row r="373" spans="1:19" ht="12.75">
      <c r="B373" s="24"/>
      <c r="H373" s="9"/>
      <c r="I373" s="25"/>
    </row>
    <row r="374" spans="1:19" ht="12.75">
      <c r="B374" s="24"/>
      <c r="H374" s="9"/>
      <c r="I374" s="25"/>
    </row>
    <row r="375" spans="1:19" ht="12.75">
      <c r="A375" s="26"/>
      <c r="B375" s="27"/>
      <c r="C375" s="26"/>
      <c r="D375" s="26"/>
      <c r="E375" s="26"/>
      <c r="F375" s="26"/>
      <c r="G375" s="26"/>
      <c r="H375" s="26"/>
      <c r="I375" s="26"/>
      <c r="J375" s="26"/>
      <c r="K375" s="26"/>
      <c r="L375" s="9"/>
      <c r="M375" s="9"/>
      <c r="N375" s="9"/>
      <c r="O375" s="9"/>
      <c r="P375" s="9"/>
      <c r="Q375" s="9"/>
      <c r="R375" s="9"/>
      <c r="S375" s="9"/>
    </row>
    <row r="376" spans="1:19" ht="12.75">
      <c r="B376" s="24"/>
      <c r="H376" s="9"/>
      <c r="I376" s="25"/>
    </row>
    <row r="377" spans="1:19" ht="12.75">
      <c r="B377" s="24"/>
      <c r="H377" s="9"/>
      <c r="I377" s="25"/>
    </row>
    <row r="378" spans="1:19" ht="12.75">
      <c r="B378" s="24"/>
      <c r="H378" s="9"/>
      <c r="I378" s="25"/>
    </row>
    <row r="379" spans="1:19" ht="12.75">
      <c r="B379" s="24"/>
      <c r="H379" s="9"/>
      <c r="I379" s="25"/>
    </row>
    <row r="380" spans="1:19" ht="12.75">
      <c r="B380" s="24"/>
      <c r="H380" s="9"/>
      <c r="I380" s="25"/>
    </row>
    <row r="381" spans="1:19" ht="12.75">
      <c r="B381" s="24"/>
      <c r="H381" s="9"/>
      <c r="I381" s="25"/>
    </row>
    <row r="382" spans="1:19" ht="12.75">
      <c r="B382" s="24"/>
      <c r="H382" s="9"/>
      <c r="I382" s="25"/>
    </row>
    <row r="383" spans="1:19" ht="12.75">
      <c r="B383" s="24"/>
      <c r="H383" s="9"/>
      <c r="I383" s="25"/>
    </row>
    <row r="384" spans="1:19" ht="12.75">
      <c r="B384" s="24"/>
      <c r="H384" s="9"/>
      <c r="I384" s="25"/>
    </row>
    <row r="385" spans="2:9" ht="12.75">
      <c r="B385" s="24"/>
      <c r="H385" s="9"/>
      <c r="I385" s="25"/>
    </row>
    <row r="386" spans="2:9" ht="12.75">
      <c r="B386" s="24"/>
      <c r="H386" s="9"/>
      <c r="I386" s="25"/>
    </row>
    <row r="387" spans="2:9" ht="12.75">
      <c r="B387" s="24"/>
      <c r="H387" s="9"/>
      <c r="I387" s="25"/>
    </row>
    <row r="388" spans="2:9" ht="12.75">
      <c r="B388" s="24"/>
      <c r="H388" s="9"/>
      <c r="I388" s="25"/>
    </row>
    <row r="389" spans="2:9" ht="12.75">
      <c r="B389" s="24"/>
      <c r="H389" s="9"/>
      <c r="I389" s="25"/>
    </row>
    <row r="390" spans="2:9" ht="12.75">
      <c r="B390" s="24"/>
      <c r="H390" s="9"/>
      <c r="I390" s="25"/>
    </row>
    <row r="391" spans="2:9" ht="12.75">
      <c r="B391" s="24"/>
      <c r="H391" s="9"/>
      <c r="I391" s="25"/>
    </row>
    <row r="392" spans="2:9" ht="12.75">
      <c r="B392" s="24"/>
      <c r="H392" s="9"/>
      <c r="I392" s="25"/>
    </row>
    <row r="393" spans="2:9" ht="12.75">
      <c r="B393" s="24"/>
      <c r="H393" s="9"/>
      <c r="I393" s="25"/>
    </row>
    <row r="394" spans="2:9" ht="12.75">
      <c r="B394" s="24"/>
      <c r="H394" s="9"/>
      <c r="I394" s="25"/>
    </row>
    <row r="395" spans="2:9" ht="12.75">
      <c r="B395" s="24"/>
      <c r="H395" s="9"/>
      <c r="I395" s="25"/>
    </row>
    <row r="396" spans="2:9" ht="12.75">
      <c r="B396" s="24"/>
      <c r="H396" s="9"/>
      <c r="I396" s="25"/>
    </row>
    <row r="397" spans="2:9" ht="12.75">
      <c r="B397" s="24"/>
      <c r="H397" s="9"/>
      <c r="I397" s="25"/>
    </row>
    <row r="398" spans="2:9" ht="12.75">
      <c r="B398" s="24"/>
      <c r="H398" s="9"/>
      <c r="I398" s="25"/>
    </row>
    <row r="399" spans="2:9" ht="12.75">
      <c r="B399" s="24"/>
      <c r="H399" s="9"/>
      <c r="I399" s="25"/>
    </row>
    <row r="400" spans="2:9" ht="12.75">
      <c r="B400" s="24"/>
      <c r="H400" s="9"/>
      <c r="I400" s="25"/>
    </row>
    <row r="401" spans="2:9" ht="12.75">
      <c r="B401" s="24"/>
      <c r="H401" s="9"/>
      <c r="I401" s="25"/>
    </row>
    <row r="402" spans="2:9" ht="12.75">
      <c r="B402" s="24"/>
      <c r="H402" s="9"/>
      <c r="I402" s="25"/>
    </row>
    <row r="403" spans="2:9" ht="12.75">
      <c r="B403" s="24"/>
      <c r="H403" s="9"/>
      <c r="I403" s="25"/>
    </row>
    <row r="404" spans="2:9" ht="12.75">
      <c r="B404" s="24"/>
      <c r="H404" s="9"/>
      <c r="I404" s="25"/>
    </row>
    <row r="405" spans="2:9" ht="12.75">
      <c r="B405" s="24"/>
      <c r="H405" s="9"/>
      <c r="I405" s="25"/>
    </row>
    <row r="406" spans="2:9" ht="12.75">
      <c r="B406" s="24"/>
      <c r="H406" s="9"/>
      <c r="I406" s="25"/>
    </row>
    <row r="407" spans="2:9" ht="12.75">
      <c r="B407" s="24"/>
      <c r="H407" s="9"/>
      <c r="I407" s="25"/>
    </row>
    <row r="408" spans="2:9" ht="12.75">
      <c r="B408" s="24"/>
      <c r="H408" s="9"/>
      <c r="I408" s="25"/>
    </row>
    <row r="409" spans="2:9" ht="12.75">
      <c r="B409" s="24"/>
      <c r="H409" s="9"/>
      <c r="I409" s="25"/>
    </row>
    <row r="410" spans="2:9" ht="12.75">
      <c r="B410" s="24"/>
      <c r="H410" s="9"/>
      <c r="I410" s="25"/>
    </row>
    <row r="411" spans="2:9" ht="12.75">
      <c r="B411" s="24"/>
      <c r="H411" s="9"/>
      <c r="I411" s="25"/>
    </row>
    <row r="412" spans="2:9" ht="12.75">
      <c r="B412" s="24"/>
      <c r="H412" s="9"/>
      <c r="I412" s="25"/>
    </row>
    <row r="413" spans="2:9" ht="12.75">
      <c r="B413" s="24"/>
      <c r="H413" s="9"/>
      <c r="I413" s="25"/>
    </row>
    <row r="414" spans="2:9" ht="12.75">
      <c r="B414" s="24"/>
      <c r="H414" s="9"/>
      <c r="I414" s="25"/>
    </row>
    <row r="415" spans="2:9" ht="12.75">
      <c r="B415" s="24"/>
      <c r="H415" s="9"/>
      <c r="I415" s="25"/>
    </row>
    <row r="416" spans="2:9" ht="12.75">
      <c r="B416" s="24"/>
      <c r="H416" s="9"/>
      <c r="I416" s="25"/>
    </row>
    <row r="417" spans="2:9" ht="12.75">
      <c r="B417" s="24"/>
      <c r="H417" s="9"/>
      <c r="I417" s="25"/>
    </row>
    <row r="418" spans="2:9" ht="12.75">
      <c r="B418" s="24"/>
      <c r="H418" s="9"/>
      <c r="I418" s="25"/>
    </row>
    <row r="419" spans="2:9" ht="12.75">
      <c r="B419" s="24"/>
      <c r="H419" s="9"/>
      <c r="I419" s="25"/>
    </row>
    <row r="420" spans="2:9" ht="12.75">
      <c r="B420" s="24"/>
      <c r="H420" s="9"/>
      <c r="I420" s="25"/>
    </row>
    <row r="421" spans="2:9" ht="12.75">
      <c r="B421" s="24"/>
      <c r="H421" s="9"/>
      <c r="I421" s="25"/>
    </row>
    <row r="422" spans="2:9" ht="12.75">
      <c r="B422" s="24"/>
      <c r="H422" s="9"/>
      <c r="I422" s="25"/>
    </row>
    <row r="423" spans="2:9" ht="12.75">
      <c r="B423" s="24"/>
      <c r="H423" s="9"/>
      <c r="I423" s="25"/>
    </row>
    <row r="424" spans="2:9" ht="12.75">
      <c r="B424" s="24"/>
      <c r="H424" s="9"/>
      <c r="I424" s="25"/>
    </row>
    <row r="425" spans="2:9" ht="12.75">
      <c r="B425" s="24"/>
      <c r="H425" s="9"/>
      <c r="I425" s="25"/>
    </row>
    <row r="426" spans="2:9" ht="12.75">
      <c r="B426" s="24"/>
      <c r="H426" s="9"/>
      <c r="I426" s="25"/>
    </row>
    <row r="427" spans="2:9" ht="12.75">
      <c r="B427" s="24"/>
      <c r="H427" s="9"/>
      <c r="I427" s="25"/>
    </row>
    <row r="428" spans="2:9" ht="12.75">
      <c r="B428" s="24"/>
      <c r="H428" s="9"/>
      <c r="I428" s="25"/>
    </row>
    <row r="429" spans="2:9" ht="12.75">
      <c r="B429" s="24"/>
      <c r="H429" s="9"/>
      <c r="I429" s="25"/>
    </row>
    <row r="430" spans="2:9" ht="12.75">
      <c r="B430" s="24"/>
      <c r="H430" s="9"/>
      <c r="I430" s="25"/>
    </row>
    <row r="431" spans="2:9" ht="12.75">
      <c r="B431" s="24"/>
      <c r="H431" s="9"/>
      <c r="I431" s="25"/>
    </row>
    <row r="432" spans="2:9" ht="12.75">
      <c r="B432" s="24"/>
      <c r="H432" s="9"/>
      <c r="I432" s="25"/>
    </row>
    <row r="433" spans="2:9" ht="12.75">
      <c r="B433" s="24"/>
      <c r="H433" s="9"/>
      <c r="I433" s="25"/>
    </row>
    <row r="434" spans="2:9" ht="12.75">
      <c r="B434" s="24"/>
      <c r="H434" s="9"/>
      <c r="I434" s="25"/>
    </row>
    <row r="435" spans="2:9" ht="12.75">
      <c r="B435" s="24"/>
      <c r="H435" s="9"/>
      <c r="I435" s="25"/>
    </row>
    <row r="436" spans="2:9" ht="12.75">
      <c r="B436" s="24"/>
      <c r="H436" s="9"/>
      <c r="I436" s="25"/>
    </row>
    <row r="437" spans="2:9" ht="12.75">
      <c r="B437" s="24"/>
      <c r="H437" s="9"/>
      <c r="I437" s="25"/>
    </row>
    <row r="438" spans="2:9" ht="12.75">
      <c r="B438" s="24"/>
      <c r="H438" s="9"/>
      <c r="I438" s="25"/>
    </row>
    <row r="439" spans="2:9" ht="12.75">
      <c r="B439" s="24"/>
      <c r="H439" s="9"/>
      <c r="I439" s="25"/>
    </row>
    <row r="440" spans="2:9" ht="12.75">
      <c r="B440" s="24"/>
      <c r="H440" s="9"/>
      <c r="I440" s="25"/>
    </row>
    <row r="441" spans="2:9" ht="12.75">
      <c r="B441" s="24"/>
      <c r="H441" s="9"/>
      <c r="I441" s="25"/>
    </row>
    <row r="442" spans="2:9" ht="12.75">
      <c r="B442" s="24"/>
      <c r="H442" s="9"/>
      <c r="I442" s="25"/>
    </row>
    <row r="443" spans="2:9" ht="12.75">
      <c r="B443" s="24"/>
      <c r="H443" s="9"/>
      <c r="I443" s="25"/>
    </row>
    <row r="444" spans="2:9" ht="12.75">
      <c r="B444" s="24"/>
      <c r="H444" s="9"/>
      <c r="I444" s="25"/>
    </row>
    <row r="445" spans="2:9" ht="12.75">
      <c r="B445" s="24"/>
      <c r="H445" s="9"/>
      <c r="I445" s="25"/>
    </row>
    <row r="446" spans="2:9" ht="12.75">
      <c r="B446" s="24"/>
      <c r="H446" s="9"/>
      <c r="I446" s="25"/>
    </row>
    <row r="447" spans="2:9" ht="12.75">
      <c r="B447" s="24"/>
      <c r="H447" s="9"/>
      <c r="I447" s="25"/>
    </row>
    <row r="448" spans="2:9" ht="12.75">
      <c r="B448" s="24"/>
      <c r="H448" s="9"/>
      <c r="I448" s="25"/>
    </row>
    <row r="449" spans="2:9" ht="12.75">
      <c r="B449" s="24"/>
      <c r="H449" s="9"/>
      <c r="I449" s="25"/>
    </row>
    <row r="450" spans="2:9" ht="12.75">
      <c r="B450" s="24"/>
      <c r="H450" s="9"/>
      <c r="I450" s="25"/>
    </row>
    <row r="451" spans="2:9" ht="12.75">
      <c r="B451" s="24"/>
      <c r="H451" s="9"/>
      <c r="I451" s="25"/>
    </row>
    <row r="452" spans="2:9" ht="12.75">
      <c r="B452" s="24"/>
      <c r="H452" s="9"/>
      <c r="I452" s="25"/>
    </row>
    <row r="453" spans="2:9" ht="12.75">
      <c r="B453" s="24"/>
      <c r="H453" s="9"/>
      <c r="I453" s="25"/>
    </row>
    <row r="454" spans="2:9" ht="12.75">
      <c r="B454" s="24"/>
      <c r="H454" s="9"/>
      <c r="I454" s="25"/>
    </row>
    <row r="455" spans="2:9" ht="12.75">
      <c r="B455" s="24"/>
      <c r="H455" s="9"/>
      <c r="I455" s="25"/>
    </row>
    <row r="456" spans="2:9" ht="12.75">
      <c r="B456" s="24"/>
      <c r="H456" s="9"/>
      <c r="I456" s="25"/>
    </row>
    <row r="457" spans="2:9" ht="12.75">
      <c r="B457" s="24"/>
      <c r="H457" s="9"/>
      <c r="I457" s="25"/>
    </row>
    <row r="458" spans="2:9" ht="12.75">
      <c r="B458" s="24"/>
      <c r="H458" s="9"/>
      <c r="I458" s="25"/>
    </row>
    <row r="459" spans="2:9" ht="12.75">
      <c r="B459" s="24"/>
      <c r="H459" s="9"/>
      <c r="I459" s="25"/>
    </row>
    <row r="460" spans="2:9" ht="12.75">
      <c r="B460" s="24"/>
      <c r="H460" s="9"/>
      <c r="I460" s="25"/>
    </row>
    <row r="461" spans="2:9" ht="12.75">
      <c r="B461" s="24"/>
      <c r="H461" s="9"/>
      <c r="I461" s="25"/>
    </row>
    <row r="462" spans="2:9" ht="12.75">
      <c r="B462" s="24"/>
      <c r="H462" s="9"/>
      <c r="I462" s="25"/>
    </row>
    <row r="463" spans="2:9" ht="12.75">
      <c r="B463" s="24"/>
      <c r="H463" s="9"/>
      <c r="I463" s="25"/>
    </row>
    <row r="464" spans="2:9" ht="12.75">
      <c r="B464" s="24"/>
      <c r="H464" s="9"/>
      <c r="I464" s="25"/>
    </row>
    <row r="465" spans="2:9" ht="12.75">
      <c r="B465" s="24"/>
      <c r="H465" s="9"/>
      <c r="I465" s="25"/>
    </row>
    <row r="466" spans="2:9" ht="12.75">
      <c r="B466" s="24"/>
      <c r="H466" s="9"/>
      <c r="I466" s="25"/>
    </row>
    <row r="467" spans="2:9" ht="12.75">
      <c r="B467" s="24"/>
      <c r="H467" s="9"/>
      <c r="I467" s="25"/>
    </row>
    <row r="468" spans="2:9" ht="12.75">
      <c r="B468" s="24"/>
      <c r="H468" s="9"/>
      <c r="I468" s="25"/>
    </row>
    <row r="469" spans="2:9" ht="12.75">
      <c r="B469" s="24"/>
      <c r="H469" s="9"/>
      <c r="I469" s="25"/>
    </row>
    <row r="470" spans="2:9" ht="12.75">
      <c r="B470" s="24"/>
      <c r="H470" s="9"/>
      <c r="I470" s="25"/>
    </row>
    <row r="471" spans="2:9" ht="12.75">
      <c r="B471" s="24"/>
      <c r="H471" s="9"/>
      <c r="I471" s="25"/>
    </row>
    <row r="472" spans="2:9" ht="12.75">
      <c r="B472" s="24"/>
      <c r="H472" s="9"/>
      <c r="I472" s="25"/>
    </row>
    <row r="473" spans="2:9" ht="12.75">
      <c r="B473" s="24"/>
      <c r="H473" s="9"/>
      <c r="I473" s="25"/>
    </row>
    <row r="474" spans="2:9" ht="12.75">
      <c r="B474" s="24"/>
      <c r="H474" s="9"/>
      <c r="I474" s="25"/>
    </row>
    <row r="475" spans="2:9" ht="12.75">
      <c r="B475" s="24"/>
      <c r="H475" s="9"/>
      <c r="I475" s="25"/>
    </row>
    <row r="476" spans="2:9" ht="12.75">
      <c r="B476" s="24"/>
      <c r="H476" s="9"/>
      <c r="I476" s="25"/>
    </row>
    <row r="477" spans="2:9" ht="12.75">
      <c r="B477" s="24"/>
      <c r="H477" s="9"/>
      <c r="I477" s="25"/>
    </row>
    <row r="478" spans="2:9" ht="12.75">
      <c r="B478" s="24"/>
      <c r="H478" s="9"/>
      <c r="I478" s="25"/>
    </row>
    <row r="479" spans="2:9" ht="12.75">
      <c r="B479" s="24"/>
      <c r="H479" s="9"/>
      <c r="I479" s="25"/>
    </row>
    <row r="480" spans="2:9" ht="12.75">
      <c r="B480" s="24"/>
      <c r="H480" s="9"/>
      <c r="I480" s="25"/>
    </row>
    <row r="481" spans="2:9" ht="12.75">
      <c r="B481" s="24"/>
      <c r="H481" s="9"/>
      <c r="I481" s="25"/>
    </row>
    <row r="482" spans="2:9" ht="12.75">
      <c r="B482" s="24"/>
      <c r="H482" s="9"/>
      <c r="I482" s="25"/>
    </row>
    <row r="483" spans="2:9" ht="12.75">
      <c r="B483" s="24"/>
      <c r="H483" s="9"/>
      <c r="I483" s="25"/>
    </row>
    <row r="484" spans="2:9" ht="12.75">
      <c r="B484" s="24"/>
      <c r="H484" s="9"/>
      <c r="I484" s="25"/>
    </row>
    <row r="485" spans="2:9" ht="12.75">
      <c r="B485" s="24"/>
      <c r="H485" s="9"/>
      <c r="I485" s="25"/>
    </row>
    <row r="486" spans="2:9" ht="12.75">
      <c r="B486" s="24"/>
      <c r="H486" s="9"/>
      <c r="I486" s="25"/>
    </row>
    <row r="487" spans="2:9" ht="12.75">
      <c r="B487" s="24"/>
      <c r="H487" s="9"/>
      <c r="I487" s="25"/>
    </row>
    <row r="488" spans="2:9" ht="12.75">
      <c r="B488" s="24"/>
      <c r="H488" s="9"/>
      <c r="I488" s="25"/>
    </row>
    <row r="489" spans="2:9" ht="12.75">
      <c r="B489" s="24"/>
      <c r="H489" s="9"/>
      <c r="I489" s="25"/>
    </row>
    <row r="490" spans="2:9" ht="12.75">
      <c r="B490" s="24"/>
      <c r="H490" s="9"/>
      <c r="I490" s="25"/>
    </row>
    <row r="491" spans="2:9" ht="12.75">
      <c r="B491" s="24"/>
      <c r="H491" s="9"/>
      <c r="I491" s="25"/>
    </row>
    <row r="492" spans="2:9" ht="12.75">
      <c r="B492" s="24"/>
      <c r="H492" s="9"/>
      <c r="I492" s="25"/>
    </row>
    <row r="493" spans="2:9" ht="12.75">
      <c r="B493" s="24"/>
      <c r="H493" s="9"/>
      <c r="I493" s="25"/>
    </row>
    <row r="494" spans="2:9" ht="12.75">
      <c r="B494" s="24"/>
      <c r="H494" s="9"/>
      <c r="I494" s="25"/>
    </row>
    <row r="495" spans="2:9" ht="12.75">
      <c r="B495" s="24"/>
      <c r="H495" s="9"/>
      <c r="I495" s="25"/>
    </row>
    <row r="496" spans="2:9" ht="12.75">
      <c r="B496" s="24"/>
      <c r="H496" s="9"/>
      <c r="I496" s="25"/>
    </row>
    <row r="497" spans="2:9" ht="12.75">
      <c r="B497" s="24"/>
      <c r="H497" s="9"/>
      <c r="I497" s="25"/>
    </row>
    <row r="498" spans="2:9" ht="12.75">
      <c r="B498" s="24"/>
      <c r="H498" s="9"/>
      <c r="I498" s="25"/>
    </row>
    <row r="499" spans="2:9" ht="12.75">
      <c r="B499" s="24"/>
      <c r="H499" s="9"/>
      <c r="I499" s="25"/>
    </row>
    <row r="500" spans="2:9" ht="12.75">
      <c r="B500" s="24"/>
      <c r="H500" s="9"/>
      <c r="I500" s="25"/>
    </row>
    <row r="501" spans="2:9" ht="12.75">
      <c r="B501" s="24"/>
      <c r="H501" s="9"/>
      <c r="I501" s="25"/>
    </row>
    <row r="502" spans="2:9" ht="12.75">
      <c r="B502" s="24"/>
      <c r="H502" s="9"/>
      <c r="I502" s="25"/>
    </row>
    <row r="503" spans="2:9" ht="12.75">
      <c r="B503" s="24"/>
      <c r="H503" s="9"/>
      <c r="I503" s="25"/>
    </row>
    <row r="504" spans="2:9" ht="12.75">
      <c r="B504" s="24"/>
      <c r="H504" s="9"/>
      <c r="I504" s="25"/>
    </row>
    <row r="505" spans="2:9" ht="12.75">
      <c r="B505" s="24"/>
      <c r="H505" s="9"/>
      <c r="I505" s="25"/>
    </row>
    <row r="506" spans="2:9" ht="12.75">
      <c r="B506" s="24"/>
      <c r="H506" s="9"/>
      <c r="I506" s="25"/>
    </row>
    <row r="507" spans="2:9" ht="12.75">
      <c r="B507" s="24"/>
      <c r="H507" s="9"/>
      <c r="I507" s="25"/>
    </row>
    <row r="508" spans="2:9" ht="12.75">
      <c r="B508" s="24"/>
      <c r="H508" s="9"/>
      <c r="I508" s="25"/>
    </row>
    <row r="509" spans="2:9" ht="12.75">
      <c r="B509" s="24"/>
      <c r="H509" s="9"/>
      <c r="I509" s="25"/>
    </row>
    <row r="510" spans="2:9" ht="12.75">
      <c r="B510" s="24"/>
      <c r="H510" s="9"/>
      <c r="I510" s="25"/>
    </row>
    <row r="511" spans="2:9" ht="12.75">
      <c r="B511" s="24"/>
      <c r="H511" s="9"/>
      <c r="I511" s="25"/>
    </row>
    <row r="512" spans="2:9" ht="12.75">
      <c r="B512" s="24"/>
      <c r="H512" s="9"/>
      <c r="I512" s="25"/>
    </row>
    <row r="513" spans="2:9" ht="12.75">
      <c r="B513" s="24"/>
      <c r="H513" s="9"/>
      <c r="I513" s="25"/>
    </row>
    <row r="514" spans="2:9" ht="12.75">
      <c r="B514" s="24"/>
      <c r="H514" s="9"/>
      <c r="I514" s="25"/>
    </row>
    <row r="515" spans="2:9" ht="12.75">
      <c r="B515" s="24"/>
      <c r="H515" s="9"/>
      <c r="I515" s="25"/>
    </row>
    <row r="516" spans="2:9" ht="12.75">
      <c r="B516" s="24"/>
      <c r="H516" s="9"/>
      <c r="I516" s="25"/>
    </row>
    <row r="517" spans="2:9" ht="12.75">
      <c r="B517" s="24"/>
      <c r="H517" s="9"/>
      <c r="I517" s="25"/>
    </row>
    <row r="518" spans="2:9" ht="12.75">
      <c r="B518" s="24"/>
      <c r="H518" s="9"/>
      <c r="I518" s="25"/>
    </row>
    <row r="519" spans="2:9" ht="12.75">
      <c r="B519" s="24"/>
      <c r="H519" s="9"/>
      <c r="I519" s="25"/>
    </row>
    <row r="520" spans="2:9" ht="12.75">
      <c r="B520" s="24"/>
      <c r="H520" s="9"/>
      <c r="I520" s="25"/>
    </row>
    <row r="521" spans="2:9" ht="12.75">
      <c r="B521" s="24"/>
      <c r="H521" s="9"/>
      <c r="I521" s="25"/>
    </row>
    <row r="522" spans="2:9" ht="12.75">
      <c r="B522" s="24"/>
      <c r="H522" s="9"/>
      <c r="I522" s="25"/>
    </row>
    <row r="523" spans="2:9" ht="12.75">
      <c r="B523" s="24"/>
      <c r="H523" s="9"/>
      <c r="I523" s="25"/>
    </row>
    <row r="524" spans="2:9" ht="12.75">
      <c r="B524" s="24"/>
      <c r="H524" s="9"/>
      <c r="I524" s="25"/>
    </row>
    <row r="525" spans="2:9" ht="12.75">
      <c r="B525" s="24"/>
      <c r="H525" s="9"/>
      <c r="I525" s="25"/>
    </row>
    <row r="526" spans="2:9" ht="12.75">
      <c r="B526" s="24"/>
      <c r="H526" s="9"/>
      <c r="I526" s="25"/>
    </row>
    <row r="527" spans="2:9" ht="12.75">
      <c r="B527" s="24"/>
      <c r="H527" s="9"/>
      <c r="I527" s="25"/>
    </row>
    <row r="528" spans="2:9" ht="12.75">
      <c r="B528" s="24"/>
      <c r="H528" s="9"/>
      <c r="I528" s="25"/>
    </row>
    <row r="529" spans="2:9" ht="12.75">
      <c r="B529" s="24"/>
      <c r="H529" s="9"/>
      <c r="I529" s="25"/>
    </row>
    <row r="530" spans="2:9" ht="12.75">
      <c r="B530" s="24"/>
      <c r="H530" s="9"/>
      <c r="I530" s="25"/>
    </row>
    <row r="531" spans="2:9" ht="12.75">
      <c r="B531" s="24"/>
      <c r="H531" s="9"/>
      <c r="I531" s="25"/>
    </row>
    <row r="532" spans="2:9" ht="12.75">
      <c r="B532" s="24"/>
      <c r="H532" s="9"/>
      <c r="I532" s="25"/>
    </row>
    <row r="533" spans="2:9" ht="12.75">
      <c r="B533" s="24"/>
      <c r="H533" s="9"/>
      <c r="I533" s="25"/>
    </row>
    <row r="534" spans="2:9" ht="12.75">
      <c r="B534" s="24"/>
      <c r="H534" s="9"/>
      <c r="I534" s="25"/>
    </row>
    <row r="535" spans="2:9" ht="12.75">
      <c r="B535" s="24"/>
      <c r="H535" s="9"/>
      <c r="I535" s="25"/>
    </row>
    <row r="536" spans="2:9" ht="12.75">
      <c r="B536" s="24"/>
      <c r="H536" s="9"/>
      <c r="I536" s="25"/>
    </row>
    <row r="537" spans="2:9" ht="12.75">
      <c r="B537" s="24"/>
      <c r="H537" s="9"/>
      <c r="I537" s="25"/>
    </row>
    <row r="538" spans="2:9" ht="12.75">
      <c r="B538" s="24"/>
      <c r="H538" s="9"/>
      <c r="I538" s="25"/>
    </row>
    <row r="539" spans="2:9" ht="12.75">
      <c r="B539" s="24"/>
      <c r="H539" s="9"/>
      <c r="I539" s="25"/>
    </row>
    <row r="540" spans="2:9" ht="12.75">
      <c r="B540" s="24"/>
      <c r="H540" s="9"/>
      <c r="I540" s="25"/>
    </row>
    <row r="541" spans="2:9" ht="12.75">
      <c r="B541" s="24"/>
      <c r="H541" s="9"/>
      <c r="I541" s="25"/>
    </row>
    <row r="542" spans="2:9" ht="12.75">
      <c r="B542" s="24"/>
      <c r="H542" s="9"/>
      <c r="I542" s="25"/>
    </row>
    <row r="543" spans="2:9" ht="12.75">
      <c r="B543" s="24"/>
      <c r="H543" s="9"/>
      <c r="I543" s="25"/>
    </row>
    <row r="544" spans="2:9" ht="12.75">
      <c r="B544" s="24"/>
      <c r="H544" s="9"/>
      <c r="I544" s="25"/>
    </row>
    <row r="545" spans="2:9" ht="12.75">
      <c r="B545" s="24"/>
      <c r="H545" s="9"/>
      <c r="I545" s="25"/>
    </row>
    <row r="546" spans="2:9" ht="12.75">
      <c r="B546" s="24"/>
      <c r="H546" s="9"/>
      <c r="I546" s="25"/>
    </row>
    <row r="547" spans="2:9" ht="12.75">
      <c r="B547" s="24"/>
      <c r="H547" s="9"/>
      <c r="I547" s="25"/>
    </row>
    <row r="548" spans="2:9" ht="12.75">
      <c r="B548" s="24"/>
      <c r="H548" s="9"/>
      <c r="I548" s="25"/>
    </row>
    <row r="549" spans="2:9" ht="12.75">
      <c r="B549" s="24"/>
      <c r="H549" s="9"/>
      <c r="I549" s="25"/>
    </row>
    <row r="550" spans="2:9" ht="12.75">
      <c r="B550" s="24"/>
      <c r="H550" s="9"/>
      <c r="I550" s="25"/>
    </row>
    <row r="551" spans="2:9" ht="12.75">
      <c r="B551" s="24"/>
      <c r="H551" s="9"/>
      <c r="I551" s="25"/>
    </row>
    <row r="552" spans="2:9" ht="12.75">
      <c r="B552" s="24"/>
      <c r="H552" s="9"/>
      <c r="I552" s="25"/>
    </row>
    <row r="553" spans="2:9" ht="12.75">
      <c r="B553" s="24"/>
      <c r="H553" s="9"/>
      <c r="I553" s="25"/>
    </row>
    <row r="554" spans="2:9" ht="12.75">
      <c r="B554" s="24"/>
      <c r="H554" s="9"/>
      <c r="I554" s="25"/>
    </row>
    <row r="555" spans="2:9" ht="12.75">
      <c r="B555" s="24"/>
      <c r="H555" s="9"/>
      <c r="I555" s="25"/>
    </row>
    <row r="556" spans="2:9" ht="12.75">
      <c r="B556" s="24"/>
      <c r="H556" s="9"/>
      <c r="I556" s="25"/>
    </row>
    <row r="557" spans="2:9" ht="12.75">
      <c r="B557" s="24"/>
      <c r="H557" s="9"/>
      <c r="I557" s="25"/>
    </row>
    <row r="558" spans="2:9" ht="12.75">
      <c r="B558" s="24"/>
      <c r="H558" s="9"/>
      <c r="I558" s="25"/>
    </row>
    <row r="559" spans="2:9" ht="12.75">
      <c r="B559" s="24"/>
      <c r="H559" s="9"/>
      <c r="I559" s="25"/>
    </row>
    <row r="560" spans="2:9" ht="12.75">
      <c r="B560" s="24"/>
      <c r="H560" s="9"/>
      <c r="I560" s="25"/>
    </row>
    <row r="561" spans="2:9" ht="12.75">
      <c r="B561" s="24"/>
      <c r="H561" s="9"/>
      <c r="I561" s="25"/>
    </row>
    <row r="562" spans="2:9" ht="12.75">
      <c r="B562" s="24"/>
      <c r="H562" s="9"/>
      <c r="I562" s="25"/>
    </row>
    <row r="563" spans="2:9" ht="12.75">
      <c r="B563" s="24"/>
      <c r="H563" s="9"/>
      <c r="I563" s="25"/>
    </row>
    <row r="564" spans="2:9" ht="12.75">
      <c r="B564" s="24"/>
      <c r="H564" s="9"/>
      <c r="I564" s="25"/>
    </row>
    <row r="565" spans="2:9" ht="12.75">
      <c r="B565" s="24"/>
      <c r="H565" s="9"/>
      <c r="I565" s="25"/>
    </row>
    <row r="566" spans="2:9" ht="12.75">
      <c r="B566" s="24"/>
      <c r="H566" s="9"/>
      <c r="I566" s="25"/>
    </row>
    <row r="567" spans="2:9" ht="12.75">
      <c r="B567" s="24"/>
      <c r="H567" s="9"/>
      <c r="I567" s="25"/>
    </row>
    <row r="568" spans="2:9" ht="12.75">
      <c r="B568" s="24"/>
      <c r="H568" s="9"/>
      <c r="I568" s="25"/>
    </row>
    <row r="569" spans="2:9" ht="12.75">
      <c r="B569" s="24"/>
      <c r="H569" s="9"/>
      <c r="I569" s="25"/>
    </row>
    <row r="570" spans="2:9" ht="12.75">
      <c r="B570" s="24"/>
      <c r="H570" s="9"/>
      <c r="I570" s="25"/>
    </row>
    <row r="571" spans="2:9" ht="12.75">
      <c r="B571" s="24"/>
      <c r="H571" s="9"/>
      <c r="I571" s="25"/>
    </row>
    <row r="572" spans="2:9" ht="12.75">
      <c r="B572" s="24"/>
      <c r="H572" s="9"/>
      <c r="I572" s="25"/>
    </row>
    <row r="573" spans="2:9" ht="12.75">
      <c r="B573" s="24"/>
      <c r="H573" s="9"/>
      <c r="I573" s="25"/>
    </row>
    <row r="574" spans="2:9" ht="12.75">
      <c r="B574" s="24"/>
      <c r="H574" s="9"/>
      <c r="I574" s="25"/>
    </row>
    <row r="575" spans="2:9" ht="12.75">
      <c r="B575" s="24"/>
      <c r="H575" s="9"/>
      <c r="I575" s="25"/>
    </row>
    <row r="576" spans="2:9" ht="12.75">
      <c r="B576" s="24"/>
      <c r="H576" s="9"/>
      <c r="I576" s="25"/>
    </row>
    <row r="577" spans="2:9" ht="12.75">
      <c r="B577" s="24"/>
      <c r="H577" s="9"/>
      <c r="I577" s="25"/>
    </row>
    <row r="578" spans="2:9" ht="12.75">
      <c r="B578" s="24"/>
      <c r="H578" s="9"/>
      <c r="I578" s="25"/>
    </row>
    <row r="579" spans="2:9" ht="12.75">
      <c r="B579" s="24"/>
      <c r="H579" s="9"/>
      <c r="I579" s="25"/>
    </row>
    <row r="580" spans="2:9" ht="12.75">
      <c r="B580" s="24"/>
      <c r="H580" s="9"/>
      <c r="I580" s="25"/>
    </row>
    <row r="581" spans="2:9" ht="12.75">
      <c r="B581" s="24"/>
      <c r="H581" s="9"/>
      <c r="I581" s="25"/>
    </row>
    <row r="582" spans="2:9" ht="12.75">
      <c r="B582" s="24"/>
      <c r="H582" s="9"/>
      <c r="I582" s="25"/>
    </row>
    <row r="583" spans="2:9" ht="12.75">
      <c r="B583" s="24"/>
      <c r="H583" s="9"/>
      <c r="I583" s="25"/>
    </row>
    <row r="584" spans="2:9" ht="12.75">
      <c r="B584" s="24"/>
      <c r="H584" s="9"/>
      <c r="I584" s="25"/>
    </row>
    <row r="585" spans="2:9" ht="12.75">
      <c r="B585" s="24"/>
      <c r="H585" s="9"/>
      <c r="I585" s="25"/>
    </row>
    <row r="586" spans="2:9" ht="12.75">
      <c r="B586" s="24"/>
      <c r="H586" s="9"/>
      <c r="I586" s="25"/>
    </row>
    <row r="587" spans="2:9" ht="12.75">
      <c r="B587" s="24"/>
      <c r="H587" s="9"/>
      <c r="I587" s="25"/>
    </row>
    <row r="588" spans="2:9" ht="12.75">
      <c r="B588" s="24"/>
      <c r="H588" s="9"/>
      <c r="I588" s="25"/>
    </row>
    <row r="589" spans="2:9" ht="12.75">
      <c r="B589" s="24"/>
      <c r="H589" s="9"/>
      <c r="I589" s="25"/>
    </row>
    <row r="590" spans="2:9" ht="12.75">
      <c r="B590" s="24"/>
      <c r="H590" s="9"/>
      <c r="I590" s="25"/>
    </row>
    <row r="591" spans="2:9" ht="12.75">
      <c r="B591" s="24"/>
      <c r="H591" s="9"/>
      <c r="I591" s="25"/>
    </row>
    <row r="592" spans="2:9" ht="12.75">
      <c r="B592" s="24"/>
      <c r="H592" s="9"/>
      <c r="I592" s="25"/>
    </row>
    <row r="593" spans="2:9" ht="12.75">
      <c r="B593" s="24"/>
      <c r="H593" s="9"/>
      <c r="I593" s="25"/>
    </row>
    <row r="594" spans="2:9" ht="12.75">
      <c r="B594" s="24"/>
      <c r="H594" s="9"/>
      <c r="I594" s="25"/>
    </row>
    <row r="595" spans="2:9" ht="12.75">
      <c r="B595" s="24"/>
      <c r="H595" s="9"/>
      <c r="I595" s="25"/>
    </row>
    <row r="596" spans="2:9" ht="12.75">
      <c r="B596" s="24"/>
      <c r="H596" s="9"/>
      <c r="I596" s="25"/>
    </row>
    <row r="597" spans="2:9" ht="12.75">
      <c r="B597" s="24"/>
      <c r="H597" s="9"/>
      <c r="I597" s="25"/>
    </row>
    <row r="598" spans="2:9" ht="12.75">
      <c r="B598" s="24"/>
      <c r="H598" s="9"/>
      <c r="I598" s="25"/>
    </row>
    <row r="599" spans="2:9" ht="12.75">
      <c r="B599" s="24"/>
      <c r="H599" s="9"/>
      <c r="I599" s="25"/>
    </row>
    <row r="600" spans="2:9" ht="12.75">
      <c r="B600" s="24"/>
      <c r="H600" s="9"/>
      <c r="I600" s="25"/>
    </row>
    <row r="601" spans="2:9" ht="12.75">
      <c r="B601" s="24"/>
      <c r="H601" s="9"/>
      <c r="I601" s="25"/>
    </row>
    <row r="602" spans="2:9" ht="12.75">
      <c r="B602" s="24"/>
      <c r="H602" s="9"/>
      <c r="I602" s="25"/>
    </row>
    <row r="603" spans="2:9" ht="12.75">
      <c r="B603" s="24"/>
      <c r="H603" s="9"/>
      <c r="I603" s="25"/>
    </row>
    <row r="604" spans="2:9" ht="12.75">
      <c r="B604" s="24"/>
      <c r="H604" s="9"/>
      <c r="I604" s="25"/>
    </row>
    <row r="605" spans="2:9" ht="12.75">
      <c r="B605" s="24"/>
      <c r="H605" s="9"/>
      <c r="I605" s="25"/>
    </row>
    <row r="606" spans="2:9" ht="12.75">
      <c r="B606" s="24"/>
      <c r="H606" s="9"/>
      <c r="I606" s="25"/>
    </row>
    <row r="607" spans="2:9" ht="12.75">
      <c r="B607" s="24"/>
      <c r="H607" s="9"/>
      <c r="I607" s="25"/>
    </row>
    <row r="608" spans="2:9" ht="12.75">
      <c r="B608" s="24"/>
      <c r="H608" s="9"/>
      <c r="I608" s="25"/>
    </row>
    <row r="609" spans="2:9" ht="12.75">
      <c r="B609" s="24"/>
      <c r="H609" s="9"/>
      <c r="I609" s="25"/>
    </row>
    <row r="610" spans="2:9" ht="12.75">
      <c r="B610" s="24"/>
      <c r="H610" s="9"/>
      <c r="I610" s="25"/>
    </row>
    <row r="611" spans="2:9" ht="12.75">
      <c r="B611" s="24"/>
      <c r="H611" s="9"/>
      <c r="I611" s="25"/>
    </row>
    <row r="612" spans="2:9" ht="12.75">
      <c r="B612" s="24"/>
      <c r="H612" s="9"/>
      <c r="I612" s="25"/>
    </row>
    <row r="613" spans="2:9" ht="12.75">
      <c r="B613" s="24"/>
      <c r="H613" s="9"/>
      <c r="I613" s="25"/>
    </row>
    <row r="614" spans="2:9" ht="12.75">
      <c r="B614" s="24"/>
      <c r="H614" s="9"/>
      <c r="I614" s="25"/>
    </row>
    <row r="615" spans="2:9" ht="12.75">
      <c r="B615" s="24"/>
      <c r="H615" s="9"/>
      <c r="I615" s="25"/>
    </row>
    <row r="616" spans="2:9" ht="12.75">
      <c r="B616" s="24"/>
      <c r="H616" s="9"/>
      <c r="I616" s="25"/>
    </row>
    <row r="617" spans="2:9" ht="12.75">
      <c r="B617" s="24"/>
      <c r="H617" s="9"/>
      <c r="I617" s="25"/>
    </row>
    <row r="618" spans="2:9" ht="12.75">
      <c r="B618" s="24"/>
      <c r="H618" s="9"/>
      <c r="I618" s="25"/>
    </row>
    <row r="619" spans="2:9" ht="12.75">
      <c r="B619" s="24"/>
      <c r="H619" s="9"/>
      <c r="I619" s="25"/>
    </row>
    <row r="620" spans="2:9" ht="12.75">
      <c r="B620" s="24"/>
      <c r="H620" s="9"/>
      <c r="I620" s="25"/>
    </row>
    <row r="621" spans="2:9" ht="12.75">
      <c r="B621" s="24"/>
      <c r="H621" s="9"/>
      <c r="I621" s="25"/>
    </row>
    <row r="622" spans="2:9" ht="12.75">
      <c r="B622" s="24"/>
      <c r="H622" s="9"/>
      <c r="I622" s="25"/>
    </row>
    <row r="623" spans="2:9" ht="12.75">
      <c r="B623" s="24"/>
      <c r="H623" s="9"/>
      <c r="I623" s="25"/>
    </row>
    <row r="624" spans="2:9" ht="12.75">
      <c r="B624" s="24"/>
      <c r="H624" s="9"/>
      <c r="I624" s="25"/>
    </row>
    <row r="625" spans="2:9" ht="12.75">
      <c r="B625" s="24"/>
      <c r="H625" s="9"/>
      <c r="I625" s="25"/>
    </row>
    <row r="626" spans="2:9" ht="12.75">
      <c r="B626" s="24"/>
      <c r="H626" s="9"/>
      <c r="I626" s="25"/>
    </row>
    <row r="627" spans="2:9" ht="12.75">
      <c r="B627" s="24"/>
      <c r="H627" s="9"/>
      <c r="I627" s="25"/>
    </row>
    <row r="628" spans="2:9" ht="12.75">
      <c r="B628" s="24"/>
      <c r="H628" s="9"/>
      <c r="I628" s="25"/>
    </row>
    <row r="629" spans="2:9" ht="12.75">
      <c r="B629" s="24"/>
      <c r="H629" s="9"/>
      <c r="I629" s="25"/>
    </row>
    <row r="630" spans="2:9" ht="12.75">
      <c r="B630" s="24"/>
      <c r="H630" s="9"/>
      <c r="I630" s="25"/>
    </row>
    <row r="631" spans="2:9" ht="12.75">
      <c r="B631" s="24"/>
      <c r="H631" s="9"/>
      <c r="I631" s="25"/>
    </row>
    <row r="632" spans="2:9" ht="12.75">
      <c r="B632" s="24"/>
      <c r="H632" s="9"/>
      <c r="I632" s="25"/>
    </row>
    <row r="633" spans="2:9" ht="12.75">
      <c r="B633" s="24"/>
      <c r="H633" s="9"/>
      <c r="I633" s="25"/>
    </row>
    <row r="634" spans="2:9" ht="12.75">
      <c r="B634" s="24"/>
      <c r="H634" s="9"/>
      <c r="I634" s="25"/>
    </row>
    <row r="635" spans="2:9" ht="12.75">
      <c r="B635" s="24"/>
      <c r="H635" s="9"/>
      <c r="I635" s="25"/>
    </row>
    <row r="636" spans="2:9" ht="12.75">
      <c r="B636" s="24"/>
      <c r="H636" s="9"/>
      <c r="I636" s="25"/>
    </row>
    <row r="637" spans="2:9" ht="12.75">
      <c r="B637" s="24"/>
      <c r="H637" s="9"/>
      <c r="I637" s="25"/>
    </row>
    <row r="638" spans="2:9" ht="12.75">
      <c r="B638" s="24"/>
      <c r="H638" s="9"/>
      <c r="I638" s="25"/>
    </row>
    <row r="639" spans="2:9" ht="12.75">
      <c r="B639" s="24"/>
      <c r="H639" s="9"/>
      <c r="I639" s="25"/>
    </row>
    <row r="640" spans="2:9" ht="12.75">
      <c r="B640" s="24"/>
      <c r="H640" s="9"/>
      <c r="I640" s="25"/>
    </row>
    <row r="641" spans="2:9" ht="12.75">
      <c r="B641" s="24"/>
      <c r="H641" s="9"/>
      <c r="I641" s="25"/>
    </row>
    <row r="642" spans="2:9" ht="12.75">
      <c r="B642" s="24"/>
      <c r="H642" s="9"/>
      <c r="I642" s="25"/>
    </row>
    <row r="643" spans="2:9" ht="12.75">
      <c r="B643" s="24"/>
      <c r="H643" s="9"/>
      <c r="I643" s="25"/>
    </row>
    <row r="644" spans="2:9" ht="12.75">
      <c r="B644" s="24"/>
      <c r="H644" s="9"/>
      <c r="I644" s="25"/>
    </row>
    <row r="645" spans="2:9" ht="12.75">
      <c r="B645" s="24"/>
      <c r="H645" s="9"/>
      <c r="I645" s="25"/>
    </row>
    <row r="646" spans="2:9" ht="12.75">
      <c r="B646" s="24"/>
      <c r="H646" s="9"/>
      <c r="I646" s="25"/>
    </row>
    <row r="647" spans="2:9" ht="12.75">
      <c r="B647" s="24"/>
      <c r="H647" s="9"/>
      <c r="I647" s="25"/>
    </row>
    <row r="648" spans="2:9" ht="12.75">
      <c r="B648" s="24"/>
      <c r="H648" s="9"/>
      <c r="I648" s="25"/>
    </row>
    <row r="649" spans="2:9" ht="12.75">
      <c r="B649" s="24"/>
      <c r="H649" s="9"/>
      <c r="I649" s="25"/>
    </row>
    <row r="650" spans="2:9" ht="12.75">
      <c r="B650" s="24"/>
      <c r="H650" s="9"/>
      <c r="I650" s="25"/>
    </row>
    <row r="651" spans="2:9" ht="12.75">
      <c r="B651" s="24"/>
      <c r="H651" s="9"/>
      <c r="I651" s="25"/>
    </row>
    <row r="652" spans="2:9" ht="12.75">
      <c r="B652" s="24"/>
      <c r="H652" s="9"/>
      <c r="I652" s="25"/>
    </row>
    <row r="653" spans="2:9" ht="12.75">
      <c r="B653" s="24"/>
      <c r="H653" s="9"/>
      <c r="I653" s="25"/>
    </row>
    <row r="654" spans="2:9" ht="12.75">
      <c r="B654" s="24"/>
      <c r="H654" s="9"/>
      <c r="I654" s="25"/>
    </row>
    <row r="655" spans="2:9" ht="12.75">
      <c r="B655" s="24"/>
      <c r="H655" s="9"/>
      <c r="I655" s="25"/>
    </row>
    <row r="656" spans="2:9" ht="12.75">
      <c r="B656" s="24"/>
      <c r="H656" s="9"/>
      <c r="I656" s="25"/>
    </row>
    <row r="657" spans="2:9" ht="12.75">
      <c r="B657" s="24"/>
      <c r="H657" s="9"/>
      <c r="I657" s="25"/>
    </row>
    <row r="658" spans="2:9" ht="12.75">
      <c r="B658" s="24"/>
      <c r="H658" s="9"/>
      <c r="I658" s="25"/>
    </row>
    <row r="659" spans="2:9" ht="12.75">
      <c r="B659" s="24"/>
      <c r="H659" s="9"/>
      <c r="I659" s="25"/>
    </row>
    <row r="660" spans="2:9" ht="12.75">
      <c r="B660" s="24"/>
      <c r="H660" s="9"/>
      <c r="I660" s="25"/>
    </row>
    <row r="661" spans="2:9" ht="12.75">
      <c r="B661" s="24"/>
      <c r="H661" s="9"/>
      <c r="I661" s="25"/>
    </row>
    <row r="662" spans="2:9" ht="12.75">
      <c r="B662" s="24"/>
      <c r="H662" s="9"/>
      <c r="I662" s="25"/>
    </row>
    <row r="663" spans="2:9" ht="12.75">
      <c r="B663" s="24"/>
      <c r="H663" s="9"/>
      <c r="I663" s="25"/>
    </row>
    <row r="664" spans="2:9" ht="12.75">
      <c r="B664" s="24"/>
      <c r="H664" s="9"/>
      <c r="I664" s="25"/>
    </row>
    <row r="665" spans="2:9" ht="12.75">
      <c r="B665" s="24"/>
      <c r="H665" s="9"/>
      <c r="I665" s="25"/>
    </row>
    <row r="666" spans="2:9" ht="12.75">
      <c r="B666" s="24"/>
      <c r="H666" s="9"/>
      <c r="I666" s="25"/>
    </row>
    <row r="667" spans="2:9" ht="12.75">
      <c r="B667" s="24"/>
      <c r="H667" s="9"/>
      <c r="I667" s="25"/>
    </row>
    <row r="668" spans="2:9" ht="12.75">
      <c r="B668" s="24"/>
      <c r="H668" s="9"/>
      <c r="I668" s="25"/>
    </row>
    <row r="669" spans="2:9" ht="12.75">
      <c r="B669" s="24"/>
      <c r="H669" s="9"/>
      <c r="I669" s="25"/>
    </row>
    <row r="670" spans="2:9" ht="12.75">
      <c r="B670" s="24"/>
      <c r="H670" s="9"/>
      <c r="I670" s="25"/>
    </row>
    <row r="671" spans="2:9" ht="12.75">
      <c r="B671" s="24"/>
      <c r="H671" s="9"/>
      <c r="I671" s="25"/>
    </row>
    <row r="672" spans="2:9" ht="12.75">
      <c r="B672" s="24"/>
      <c r="H672" s="9"/>
      <c r="I672" s="25"/>
    </row>
    <row r="673" spans="2:9" ht="12.75">
      <c r="B673" s="24"/>
      <c r="H673" s="9"/>
      <c r="I673" s="25"/>
    </row>
    <row r="674" spans="2:9" ht="12.75">
      <c r="B674" s="24"/>
      <c r="H674" s="9"/>
      <c r="I674" s="25"/>
    </row>
    <row r="675" spans="2:9" ht="12.75">
      <c r="B675" s="24"/>
      <c r="H675" s="9"/>
      <c r="I675" s="25"/>
    </row>
    <row r="676" spans="2:9" ht="12.75">
      <c r="B676" s="24"/>
      <c r="H676" s="9"/>
      <c r="I676" s="25"/>
    </row>
    <row r="677" spans="2:9" ht="12.75">
      <c r="B677" s="24"/>
      <c r="H677" s="9"/>
      <c r="I677" s="25"/>
    </row>
    <row r="678" spans="2:9" ht="12.75">
      <c r="B678" s="24"/>
      <c r="H678" s="9"/>
      <c r="I678" s="25"/>
    </row>
    <row r="679" spans="2:9" ht="12.75">
      <c r="B679" s="24"/>
      <c r="H679" s="9"/>
      <c r="I679" s="25"/>
    </row>
    <row r="680" spans="2:9" ht="12.75">
      <c r="B680" s="24"/>
      <c r="H680" s="9"/>
      <c r="I680" s="25"/>
    </row>
    <row r="681" spans="2:9" ht="12.75">
      <c r="B681" s="24"/>
      <c r="H681" s="9"/>
      <c r="I681" s="25"/>
    </row>
    <row r="682" spans="2:9" ht="12.75">
      <c r="B682" s="24"/>
      <c r="H682" s="9"/>
      <c r="I682" s="25"/>
    </row>
    <row r="683" spans="2:9" ht="12.75">
      <c r="B683" s="24"/>
      <c r="H683" s="9"/>
      <c r="I683" s="25"/>
    </row>
    <row r="684" spans="2:9" ht="12.75">
      <c r="B684" s="24"/>
      <c r="H684" s="9"/>
      <c r="I684" s="25"/>
    </row>
    <row r="685" spans="2:9" ht="12.75">
      <c r="B685" s="24"/>
      <c r="H685" s="9"/>
      <c r="I685" s="25"/>
    </row>
    <row r="686" spans="2:9" ht="12.75">
      <c r="B686" s="24"/>
      <c r="H686" s="9"/>
      <c r="I686" s="25"/>
    </row>
    <row r="687" spans="2:9" ht="12.75">
      <c r="B687" s="24"/>
      <c r="H687" s="9"/>
      <c r="I687" s="25"/>
    </row>
    <row r="688" spans="2:9" ht="12.75">
      <c r="B688" s="24"/>
      <c r="H688" s="9"/>
      <c r="I688" s="25"/>
    </row>
    <row r="689" spans="2:9" ht="12.75">
      <c r="B689" s="24"/>
      <c r="H689" s="9"/>
      <c r="I689" s="25"/>
    </row>
    <row r="690" spans="2:9" ht="12.75">
      <c r="B690" s="24"/>
      <c r="H690" s="9"/>
      <c r="I690" s="25"/>
    </row>
    <row r="691" spans="2:9" ht="12.75">
      <c r="B691" s="24"/>
      <c r="H691" s="9"/>
      <c r="I691" s="25"/>
    </row>
    <row r="692" spans="2:9" ht="12.75">
      <c r="B692" s="24"/>
      <c r="H692" s="9"/>
      <c r="I692" s="25"/>
    </row>
    <row r="693" spans="2:9" ht="12.75">
      <c r="B693" s="24"/>
      <c r="H693" s="9"/>
      <c r="I693" s="25"/>
    </row>
    <row r="694" spans="2:9" ht="12.75">
      <c r="B694" s="24"/>
      <c r="H694" s="9"/>
      <c r="I694" s="25"/>
    </row>
    <row r="695" spans="2:9" ht="12.75">
      <c r="B695" s="24"/>
      <c r="H695" s="9"/>
      <c r="I695" s="25"/>
    </row>
    <row r="696" spans="2:9" ht="12.75">
      <c r="B696" s="24"/>
      <c r="H696" s="9"/>
      <c r="I696" s="25"/>
    </row>
    <row r="697" spans="2:9" ht="12.75">
      <c r="B697" s="24"/>
      <c r="H697" s="9"/>
      <c r="I697" s="25"/>
    </row>
    <row r="698" spans="2:9" ht="12.75">
      <c r="B698" s="24"/>
      <c r="H698" s="9"/>
      <c r="I698" s="25"/>
    </row>
    <row r="699" spans="2:9" ht="12.75">
      <c r="B699" s="24"/>
      <c r="H699" s="9"/>
      <c r="I699" s="25"/>
    </row>
    <row r="700" spans="2:9" ht="12.75">
      <c r="B700" s="24"/>
      <c r="H700" s="9"/>
      <c r="I700" s="25"/>
    </row>
    <row r="701" spans="2:9" ht="12.75">
      <c r="B701" s="24"/>
      <c r="H701" s="9"/>
      <c r="I701" s="25"/>
    </row>
    <row r="702" spans="2:9" ht="12.75">
      <c r="B702" s="24"/>
      <c r="H702" s="9"/>
      <c r="I702" s="25"/>
    </row>
    <row r="703" spans="2:9" ht="12.75">
      <c r="B703" s="24"/>
      <c r="H703" s="9"/>
      <c r="I703" s="25"/>
    </row>
    <row r="704" spans="2:9" ht="12.75">
      <c r="B704" s="24"/>
      <c r="H704" s="9"/>
      <c r="I704" s="25"/>
    </row>
    <row r="705" spans="2:9" ht="12.75">
      <c r="B705" s="24"/>
      <c r="H705" s="9"/>
      <c r="I705" s="25"/>
    </row>
    <row r="706" spans="2:9" ht="12.75">
      <c r="B706" s="24"/>
      <c r="H706" s="9"/>
      <c r="I706" s="25"/>
    </row>
    <row r="707" spans="2:9" ht="12.75">
      <c r="B707" s="24"/>
      <c r="H707" s="9"/>
      <c r="I707" s="25"/>
    </row>
    <row r="708" spans="2:9" ht="12.75">
      <c r="B708" s="24"/>
      <c r="H708" s="9"/>
      <c r="I708" s="25"/>
    </row>
    <row r="709" spans="2:9" ht="12.75">
      <c r="B709" s="24"/>
      <c r="H709" s="9"/>
      <c r="I709" s="25"/>
    </row>
    <row r="710" spans="2:9" ht="12.75">
      <c r="B710" s="24"/>
      <c r="H710" s="9"/>
      <c r="I710" s="25"/>
    </row>
    <row r="711" spans="2:9" ht="12.75">
      <c r="B711" s="24"/>
      <c r="H711" s="9"/>
      <c r="I711" s="25"/>
    </row>
    <row r="712" spans="2:9" ht="12.75">
      <c r="B712" s="24"/>
      <c r="H712" s="9"/>
      <c r="I712" s="25"/>
    </row>
    <row r="713" spans="2:9" ht="12.75">
      <c r="B713" s="24"/>
      <c r="H713" s="9"/>
      <c r="I713" s="25"/>
    </row>
    <row r="714" spans="2:9" ht="12.75">
      <c r="B714" s="24"/>
      <c r="H714" s="9"/>
      <c r="I714" s="25"/>
    </row>
    <row r="715" spans="2:9" ht="12.75">
      <c r="B715" s="24"/>
      <c r="H715" s="9"/>
      <c r="I715" s="25"/>
    </row>
    <row r="716" spans="2:9" ht="12.75">
      <c r="B716" s="24"/>
      <c r="H716" s="9"/>
      <c r="I716" s="25"/>
    </row>
    <row r="717" spans="2:9" ht="12.75">
      <c r="B717" s="24"/>
      <c r="H717" s="9"/>
      <c r="I717" s="25"/>
    </row>
    <row r="718" spans="2:9" ht="12.75">
      <c r="B718" s="24"/>
      <c r="H718" s="9"/>
      <c r="I718" s="25"/>
    </row>
    <row r="719" spans="2:9" ht="12.75">
      <c r="B719" s="24"/>
      <c r="H719" s="9"/>
      <c r="I719" s="25"/>
    </row>
    <row r="720" spans="2:9" ht="12.75">
      <c r="B720" s="24"/>
      <c r="H720" s="9"/>
      <c r="I720" s="25"/>
    </row>
    <row r="721" spans="2:9" ht="12.75">
      <c r="B721" s="24"/>
      <c r="H721" s="9"/>
      <c r="I721" s="25"/>
    </row>
    <row r="722" spans="2:9" ht="12.75">
      <c r="B722" s="24"/>
      <c r="H722" s="9"/>
      <c r="I722" s="25"/>
    </row>
    <row r="723" spans="2:9" ht="12.75">
      <c r="B723" s="24"/>
      <c r="H723" s="9"/>
      <c r="I723" s="25"/>
    </row>
    <row r="724" spans="2:9" ht="12.75">
      <c r="B724" s="24"/>
      <c r="H724" s="9"/>
      <c r="I724" s="25"/>
    </row>
    <row r="725" spans="2:9" ht="12.75">
      <c r="B725" s="24"/>
      <c r="H725" s="9"/>
      <c r="I725" s="25"/>
    </row>
    <row r="726" spans="2:9" ht="12.75">
      <c r="B726" s="24"/>
      <c r="H726" s="9"/>
      <c r="I726" s="25"/>
    </row>
    <row r="727" spans="2:9" ht="12.75">
      <c r="B727" s="24"/>
      <c r="H727" s="9"/>
      <c r="I727" s="25"/>
    </row>
    <row r="728" spans="2:9" ht="12.75">
      <c r="B728" s="24"/>
      <c r="H728" s="9"/>
      <c r="I728" s="25"/>
    </row>
    <row r="729" spans="2:9" ht="12.75">
      <c r="B729" s="24"/>
      <c r="H729" s="9"/>
      <c r="I729" s="25"/>
    </row>
    <row r="730" spans="2:9" ht="12.75">
      <c r="B730" s="24"/>
      <c r="H730" s="9"/>
      <c r="I730" s="25"/>
    </row>
    <row r="731" spans="2:9" ht="12.75">
      <c r="B731" s="24"/>
      <c r="H731" s="9"/>
      <c r="I731" s="25"/>
    </row>
    <row r="732" spans="2:9" ht="12.75">
      <c r="B732" s="24"/>
      <c r="H732" s="9"/>
      <c r="I732" s="25"/>
    </row>
    <row r="733" spans="2:9" ht="12.75">
      <c r="B733" s="24"/>
      <c r="H733" s="9"/>
      <c r="I733" s="25"/>
    </row>
    <row r="734" spans="2:9" ht="12.75">
      <c r="B734" s="24"/>
      <c r="H734" s="9"/>
      <c r="I734" s="25"/>
    </row>
    <row r="735" spans="2:9" ht="12.75">
      <c r="B735" s="24"/>
      <c r="H735" s="9"/>
      <c r="I735" s="25"/>
    </row>
    <row r="736" spans="2:9" ht="12.75">
      <c r="B736" s="24"/>
      <c r="H736" s="9"/>
      <c r="I736" s="25"/>
    </row>
    <row r="737" spans="2:9" ht="12.75">
      <c r="B737" s="24"/>
      <c r="H737" s="9"/>
      <c r="I737" s="25"/>
    </row>
    <row r="738" spans="2:9" ht="12.75">
      <c r="B738" s="24"/>
      <c r="H738" s="9"/>
      <c r="I738" s="25"/>
    </row>
    <row r="739" spans="2:9" ht="12.75">
      <c r="B739" s="24"/>
      <c r="H739" s="9"/>
      <c r="I739" s="25"/>
    </row>
    <row r="740" spans="2:9" ht="12.75">
      <c r="B740" s="24"/>
      <c r="H740" s="9"/>
      <c r="I740" s="25"/>
    </row>
    <row r="741" spans="2:9" ht="12.75">
      <c r="B741" s="24"/>
      <c r="H741" s="9"/>
      <c r="I741" s="25"/>
    </row>
    <row r="742" spans="2:9" ht="12.75">
      <c r="B742" s="24"/>
      <c r="H742" s="9"/>
      <c r="I742" s="25"/>
    </row>
    <row r="743" spans="2:9" ht="12.75">
      <c r="B743" s="24"/>
      <c r="H743" s="9"/>
      <c r="I743" s="25"/>
    </row>
    <row r="744" spans="2:9" ht="12.75">
      <c r="B744" s="24"/>
      <c r="H744" s="9"/>
      <c r="I744" s="25"/>
    </row>
    <row r="745" spans="2:9" ht="12.75">
      <c r="B745" s="24"/>
      <c r="H745" s="9"/>
      <c r="I745" s="25"/>
    </row>
    <row r="746" spans="2:9" ht="12.75">
      <c r="B746" s="24"/>
      <c r="H746" s="9"/>
      <c r="I746" s="25"/>
    </row>
    <row r="747" spans="2:9" ht="12.75">
      <c r="B747" s="24"/>
      <c r="H747" s="9"/>
      <c r="I747" s="25"/>
    </row>
    <row r="748" spans="2:9" ht="12.75">
      <c r="B748" s="24"/>
      <c r="H748" s="9"/>
      <c r="I748" s="25"/>
    </row>
    <row r="749" spans="2:9" ht="12.75">
      <c r="B749" s="24"/>
      <c r="H749" s="9"/>
      <c r="I749" s="25"/>
    </row>
    <row r="750" spans="2:9" ht="12.75">
      <c r="B750" s="24"/>
      <c r="H750" s="9"/>
      <c r="I750" s="25"/>
    </row>
    <row r="751" spans="2:9" ht="12.75">
      <c r="B751" s="24"/>
      <c r="H751" s="9"/>
      <c r="I751" s="25"/>
    </row>
    <row r="752" spans="2:9" ht="12.75">
      <c r="B752" s="24"/>
      <c r="H752" s="9"/>
      <c r="I752" s="25"/>
    </row>
    <row r="753" spans="2:9" ht="12.75">
      <c r="B753" s="24"/>
      <c r="H753" s="9"/>
      <c r="I753" s="25"/>
    </row>
    <row r="754" spans="2:9" ht="12.75">
      <c r="B754" s="24"/>
      <c r="H754" s="9"/>
      <c r="I754" s="25"/>
    </row>
    <row r="755" spans="2:9" ht="12.75">
      <c r="B755" s="24"/>
      <c r="H755" s="9"/>
      <c r="I755" s="25"/>
    </row>
    <row r="756" spans="2:9" ht="12.75">
      <c r="B756" s="24"/>
      <c r="H756" s="9"/>
      <c r="I756" s="25"/>
    </row>
    <row r="757" spans="2:9" ht="12.75">
      <c r="B757" s="24"/>
      <c r="H757" s="9"/>
      <c r="I757" s="25"/>
    </row>
    <row r="758" spans="2:9" ht="12.75">
      <c r="B758" s="24"/>
      <c r="H758" s="9"/>
      <c r="I758" s="25"/>
    </row>
    <row r="759" spans="2:9" ht="12.75">
      <c r="B759" s="24"/>
      <c r="H759" s="9"/>
      <c r="I759" s="25"/>
    </row>
    <row r="760" spans="2:9" ht="12.75">
      <c r="B760" s="24"/>
      <c r="H760" s="9"/>
      <c r="I760" s="25"/>
    </row>
    <row r="761" spans="2:9" ht="12.75">
      <c r="B761" s="24"/>
      <c r="H761" s="9"/>
      <c r="I761" s="25"/>
    </row>
    <row r="762" spans="2:9" ht="12.75">
      <c r="B762" s="24"/>
      <c r="H762" s="9"/>
      <c r="I762" s="25"/>
    </row>
    <row r="763" spans="2:9" ht="12.75">
      <c r="B763" s="24"/>
      <c r="H763" s="9"/>
      <c r="I763" s="25"/>
    </row>
    <row r="764" spans="2:9" ht="12.75">
      <c r="B764" s="24"/>
      <c r="H764" s="9"/>
      <c r="I764" s="25"/>
    </row>
    <row r="765" spans="2:9" ht="12.75">
      <c r="B765" s="24"/>
      <c r="H765" s="9"/>
      <c r="I765" s="25"/>
    </row>
    <row r="766" spans="2:9" ht="12.75">
      <c r="B766" s="24"/>
      <c r="H766" s="9"/>
      <c r="I766" s="25"/>
    </row>
    <row r="767" spans="2:9" ht="12.75">
      <c r="B767" s="24"/>
      <c r="H767" s="9"/>
      <c r="I767" s="25"/>
    </row>
    <row r="768" spans="2:9" ht="12.75">
      <c r="B768" s="24"/>
      <c r="H768" s="9"/>
      <c r="I768" s="25"/>
    </row>
    <row r="769" spans="2:9" ht="12.75">
      <c r="B769" s="24"/>
      <c r="H769" s="9"/>
      <c r="I769" s="25"/>
    </row>
    <row r="770" spans="2:9" ht="12.75">
      <c r="B770" s="24"/>
      <c r="H770" s="9"/>
      <c r="I770" s="25"/>
    </row>
    <row r="771" spans="2:9" ht="12.75">
      <c r="B771" s="24"/>
      <c r="H771" s="9"/>
      <c r="I771" s="25"/>
    </row>
    <row r="772" spans="2:9" ht="12.75">
      <c r="B772" s="24"/>
      <c r="H772" s="9"/>
      <c r="I772" s="25"/>
    </row>
    <row r="773" spans="2:9" ht="12.75">
      <c r="B773" s="24"/>
      <c r="H773" s="9"/>
      <c r="I773" s="25"/>
    </row>
    <row r="774" spans="2:9" ht="12.75">
      <c r="B774" s="24"/>
      <c r="H774" s="9"/>
      <c r="I774" s="25"/>
    </row>
    <row r="775" spans="2:9" ht="12.75">
      <c r="B775" s="24"/>
      <c r="H775" s="9"/>
      <c r="I775" s="25"/>
    </row>
    <row r="776" spans="2:9" ht="12.75">
      <c r="B776" s="24"/>
      <c r="H776" s="9"/>
      <c r="I776" s="25"/>
    </row>
    <row r="777" spans="2:9" ht="12.75">
      <c r="B777" s="24"/>
      <c r="H777" s="9"/>
      <c r="I777" s="25"/>
    </row>
    <row r="778" spans="2:9" ht="12.75">
      <c r="B778" s="24"/>
      <c r="H778" s="9"/>
      <c r="I778" s="25"/>
    </row>
    <row r="779" spans="2:9" ht="12.75">
      <c r="B779" s="24"/>
      <c r="H779" s="9"/>
      <c r="I779" s="25"/>
    </row>
    <row r="780" spans="2:9" ht="12.75">
      <c r="B780" s="24"/>
      <c r="H780" s="9"/>
      <c r="I780" s="25"/>
    </row>
    <row r="781" spans="2:9" ht="12.75">
      <c r="B781" s="24"/>
      <c r="H781" s="9"/>
      <c r="I781" s="25"/>
    </row>
    <row r="782" spans="2:9" ht="12.75">
      <c r="B782" s="24"/>
      <c r="H782" s="9"/>
      <c r="I782" s="25"/>
    </row>
    <row r="783" spans="2:9" ht="12.75">
      <c r="B783" s="24"/>
      <c r="H783" s="9"/>
      <c r="I783" s="25"/>
    </row>
    <row r="784" spans="2:9" ht="12.75">
      <c r="B784" s="24"/>
      <c r="H784" s="9"/>
      <c r="I784" s="25"/>
    </row>
    <row r="785" spans="2:9" ht="12.75">
      <c r="B785" s="24"/>
      <c r="H785" s="9"/>
      <c r="I785" s="25"/>
    </row>
    <row r="786" spans="2:9" ht="12.75">
      <c r="B786" s="24"/>
      <c r="H786" s="9"/>
      <c r="I786" s="25"/>
    </row>
    <row r="787" spans="2:9" ht="12.75">
      <c r="B787" s="24"/>
      <c r="H787" s="9"/>
      <c r="I787" s="25"/>
    </row>
    <row r="788" spans="2:9" ht="12.75">
      <c r="B788" s="24"/>
      <c r="H788" s="9"/>
      <c r="I788" s="25"/>
    </row>
    <row r="789" spans="2:9" ht="12.75">
      <c r="B789" s="24"/>
      <c r="H789" s="9"/>
      <c r="I789" s="25"/>
    </row>
    <row r="790" spans="2:9" ht="12.75">
      <c r="B790" s="24"/>
      <c r="H790" s="9"/>
      <c r="I790" s="25"/>
    </row>
    <row r="791" spans="2:9" ht="12.75">
      <c r="B791" s="24"/>
      <c r="H791" s="9"/>
      <c r="I791" s="25"/>
    </row>
    <row r="792" spans="2:9" ht="12.75">
      <c r="B792" s="24"/>
      <c r="H792" s="9"/>
      <c r="I792" s="25"/>
    </row>
    <row r="793" spans="2:9" ht="12.75">
      <c r="B793" s="24"/>
      <c r="H793" s="9"/>
      <c r="I793" s="25"/>
    </row>
    <row r="794" spans="2:9" ht="12.75">
      <c r="B794" s="24"/>
      <c r="H794" s="9"/>
      <c r="I794" s="25"/>
    </row>
    <row r="795" spans="2:9" ht="12.75">
      <c r="B795" s="24"/>
      <c r="H795" s="9"/>
      <c r="I795" s="25"/>
    </row>
    <row r="796" spans="2:9" ht="12.75">
      <c r="B796" s="24"/>
      <c r="H796" s="9"/>
      <c r="I796" s="25"/>
    </row>
    <row r="797" spans="2:9" ht="12.75">
      <c r="B797" s="24"/>
      <c r="H797" s="9"/>
      <c r="I797" s="25"/>
    </row>
    <row r="798" spans="2:9" ht="12.75">
      <c r="B798" s="24"/>
      <c r="H798" s="9"/>
      <c r="I798" s="25"/>
    </row>
    <row r="799" spans="2:9" ht="12.75">
      <c r="B799" s="24"/>
      <c r="H799" s="9"/>
      <c r="I799" s="25"/>
    </row>
    <row r="800" spans="2:9" ht="12.75">
      <c r="B800" s="24"/>
      <c r="H800" s="9"/>
      <c r="I800" s="25"/>
    </row>
    <row r="801" spans="2:9" ht="12.75">
      <c r="B801" s="24"/>
      <c r="H801" s="9"/>
      <c r="I801" s="25"/>
    </row>
    <row r="802" spans="2:9" ht="12.75">
      <c r="B802" s="24"/>
      <c r="H802" s="9"/>
      <c r="I802" s="25"/>
    </row>
    <row r="803" spans="2:9" ht="12.75">
      <c r="B803" s="24"/>
      <c r="H803" s="9"/>
      <c r="I803" s="25"/>
    </row>
    <row r="804" spans="2:9" ht="12.75">
      <c r="B804" s="24"/>
      <c r="H804" s="9"/>
      <c r="I804" s="25"/>
    </row>
    <row r="805" spans="2:9" ht="12.75">
      <c r="B805" s="24"/>
      <c r="H805" s="9"/>
      <c r="I805" s="25"/>
    </row>
    <row r="806" spans="2:9" ht="12.75">
      <c r="B806" s="24"/>
      <c r="H806" s="9"/>
      <c r="I806" s="25"/>
    </row>
    <row r="807" spans="2:9" ht="12.75">
      <c r="B807" s="24"/>
      <c r="H807" s="9"/>
      <c r="I807" s="25"/>
    </row>
    <row r="808" spans="2:9" ht="12.75">
      <c r="B808" s="24"/>
      <c r="H808" s="9"/>
      <c r="I808" s="25"/>
    </row>
    <row r="809" spans="2:9" ht="12.75">
      <c r="B809" s="24"/>
      <c r="H809" s="9"/>
      <c r="I809" s="25"/>
    </row>
    <row r="810" spans="2:9" ht="12.75">
      <c r="B810" s="24"/>
      <c r="H810" s="9"/>
      <c r="I810" s="25"/>
    </row>
    <row r="811" spans="2:9" ht="12.75">
      <c r="B811" s="24"/>
      <c r="H811" s="9"/>
      <c r="I811" s="25"/>
    </row>
    <row r="812" spans="2:9" ht="12.75">
      <c r="B812" s="24"/>
      <c r="H812" s="9"/>
      <c r="I812" s="25"/>
    </row>
    <row r="813" spans="2:9" ht="12.75">
      <c r="B813" s="24"/>
      <c r="H813" s="9"/>
      <c r="I813" s="25"/>
    </row>
    <row r="814" spans="2:9" ht="12.75">
      <c r="B814" s="24"/>
      <c r="H814" s="9"/>
      <c r="I814" s="25"/>
    </row>
    <row r="815" spans="2:9" ht="12.75">
      <c r="B815" s="24"/>
      <c r="H815" s="9"/>
      <c r="I815" s="25"/>
    </row>
    <row r="816" spans="2:9" ht="12.75">
      <c r="B816" s="24"/>
      <c r="H816" s="9"/>
      <c r="I816" s="25"/>
    </row>
    <row r="817" spans="2:9" ht="12.75">
      <c r="B817" s="24"/>
      <c r="H817" s="9"/>
      <c r="I817" s="25"/>
    </row>
    <row r="818" spans="2:9" ht="12.75">
      <c r="B818" s="24"/>
      <c r="H818" s="9"/>
      <c r="I818" s="25"/>
    </row>
    <row r="819" spans="2:9" ht="12.75">
      <c r="B819" s="24"/>
      <c r="H819" s="9"/>
      <c r="I819" s="25"/>
    </row>
    <row r="820" spans="2:9" ht="12.75">
      <c r="B820" s="24"/>
      <c r="H820" s="9"/>
      <c r="I820" s="25"/>
    </row>
    <row r="821" spans="2:9" ht="12.75">
      <c r="B821" s="24"/>
      <c r="H821" s="9"/>
      <c r="I821" s="25"/>
    </row>
    <row r="822" spans="2:9" ht="12.75">
      <c r="B822" s="24"/>
      <c r="H822" s="9"/>
      <c r="I822" s="25"/>
    </row>
    <row r="823" spans="2:9" ht="12.75">
      <c r="B823" s="24"/>
      <c r="H823" s="9"/>
      <c r="I823" s="25"/>
    </row>
    <row r="824" spans="2:9" ht="12.75">
      <c r="B824" s="24"/>
      <c r="H824" s="9"/>
      <c r="I824" s="25"/>
    </row>
    <row r="825" spans="2:9" ht="12.75">
      <c r="B825" s="24"/>
      <c r="H825" s="9"/>
      <c r="I825" s="25"/>
    </row>
    <row r="826" spans="2:9" ht="12.75">
      <c r="B826" s="24"/>
      <c r="H826" s="9"/>
      <c r="I826" s="25"/>
    </row>
    <row r="827" spans="2:9" ht="12.75">
      <c r="B827" s="24"/>
      <c r="H827" s="9"/>
      <c r="I827" s="25"/>
    </row>
    <row r="828" spans="2:9" ht="12.75">
      <c r="B828" s="24"/>
      <c r="H828" s="9"/>
      <c r="I828" s="25"/>
    </row>
    <row r="829" spans="2:9" ht="12.75">
      <c r="B829" s="24"/>
      <c r="H829" s="9"/>
      <c r="I829" s="25"/>
    </row>
    <row r="830" spans="2:9" ht="12.75">
      <c r="B830" s="24"/>
      <c r="H830" s="9"/>
      <c r="I830" s="25"/>
    </row>
    <row r="831" spans="2:9" ht="12.75">
      <c r="B831" s="24"/>
      <c r="H831" s="9"/>
      <c r="I831" s="25"/>
    </row>
    <row r="832" spans="2:9" ht="12.75">
      <c r="B832" s="24"/>
      <c r="H832" s="9"/>
      <c r="I832" s="25"/>
    </row>
    <row r="833" spans="2:9" ht="12.75">
      <c r="B833" s="24"/>
      <c r="H833" s="9"/>
      <c r="I833" s="25"/>
    </row>
    <row r="834" spans="2:9" ht="12.75">
      <c r="B834" s="24"/>
      <c r="H834" s="9"/>
      <c r="I834" s="25"/>
    </row>
    <row r="835" spans="2:9" ht="12.75">
      <c r="B835" s="24"/>
      <c r="H835" s="9"/>
      <c r="I835" s="25"/>
    </row>
    <row r="836" spans="2:9" ht="12.75">
      <c r="B836" s="24"/>
      <c r="H836" s="9"/>
      <c r="I836" s="25"/>
    </row>
    <row r="837" spans="2:9" ht="12.75">
      <c r="B837" s="24"/>
      <c r="H837" s="9"/>
      <c r="I837" s="25"/>
    </row>
    <row r="838" spans="2:9" ht="12.75">
      <c r="B838" s="24"/>
      <c r="H838" s="9"/>
      <c r="I838" s="25"/>
    </row>
    <row r="839" spans="2:9" ht="12.75">
      <c r="B839" s="24"/>
      <c r="H839" s="9"/>
      <c r="I839" s="25"/>
    </row>
    <row r="840" spans="2:9" ht="12.75">
      <c r="B840" s="24"/>
      <c r="H840" s="9"/>
      <c r="I840" s="25"/>
    </row>
    <row r="841" spans="2:9" ht="12.75">
      <c r="B841" s="24"/>
      <c r="H841" s="9"/>
      <c r="I841" s="25"/>
    </row>
    <row r="842" spans="2:9" ht="12.75">
      <c r="B842" s="24"/>
      <c r="H842" s="9"/>
      <c r="I842" s="25"/>
    </row>
    <row r="843" spans="2:9" ht="12.75">
      <c r="B843" s="24"/>
      <c r="H843" s="9"/>
      <c r="I843" s="25"/>
    </row>
    <row r="844" spans="2:9" ht="12.75">
      <c r="B844" s="24"/>
      <c r="H844" s="9"/>
      <c r="I844" s="25"/>
    </row>
    <row r="845" spans="2:9" ht="12.75">
      <c r="B845" s="24"/>
      <c r="H845" s="9"/>
      <c r="I845" s="25"/>
    </row>
    <row r="846" spans="2:9" ht="12.75">
      <c r="B846" s="24"/>
      <c r="H846" s="9"/>
      <c r="I846" s="25"/>
    </row>
    <row r="847" spans="2:9" ht="12.75">
      <c r="B847" s="24"/>
      <c r="H847" s="9"/>
      <c r="I847" s="25"/>
    </row>
    <row r="848" spans="2:9" ht="12.75">
      <c r="B848" s="24"/>
      <c r="H848" s="9"/>
      <c r="I848" s="25"/>
    </row>
    <row r="849" spans="2:9" ht="12.75">
      <c r="B849" s="24"/>
      <c r="H849" s="9"/>
      <c r="I849" s="25"/>
    </row>
    <row r="850" spans="2:9" ht="12.75">
      <c r="B850" s="24"/>
      <c r="H850" s="9"/>
      <c r="I850" s="25"/>
    </row>
    <row r="851" spans="2:9" ht="12.75">
      <c r="B851" s="24"/>
      <c r="H851" s="9"/>
      <c r="I851" s="25"/>
    </row>
    <row r="852" spans="2:9" ht="12.75">
      <c r="B852" s="24"/>
      <c r="H852" s="9"/>
      <c r="I852" s="25"/>
    </row>
    <row r="853" spans="2:9" ht="12.75">
      <c r="B853" s="24"/>
      <c r="H853" s="9"/>
      <c r="I853" s="25"/>
    </row>
    <row r="854" spans="2:9" ht="12.75">
      <c r="B854" s="24"/>
      <c r="H854" s="9"/>
      <c r="I854" s="25"/>
    </row>
    <row r="855" spans="2:9" ht="12.75">
      <c r="B855" s="24"/>
      <c r="H855" s="9"/>
      <c r="I855" s="25"/>
    </row>
    <row r="856" spans="2:9" ht="12.75">
      <c r="B856" s="24"/>
      <c r="H856" s="9"/>
      <c r="I856" s="25"/>
    </row>
    <row r="857" spans="2:9" ht="12.75">
      <c r="B857" s="24"/>
      <c r="H857" s="9"/>
      <c r="I857" s="25"/>
    </row>
    <row r="858" spans="2:9" ht="12.75">
      <c r="B858" s="24"/>
      <c r="H858" s="9"/>
      <c r="I858" s="25"/>
    </row>
    <row r="859" spans="2:9" ht="12.75">
      <c r="B859" s="24"/>
      <c r="H859" s="9"/>
      <c r="I859" s="25"/>
    </row>
    <row r="860" spans="2:9" ht="12.75">
      <c r="B860" s="24"/>
      <c r="H860" s="9"/>
      <c r="I860" s="25"/>
    </row>
    <row r="861" spans="2:9" ht="12.75">
      <c r="B861" s="24"/>
      <c r="H861" s="9"/>
      <c r="I861" s="25"/>
    </row>
    <row r="862" spans="2:9" ht="12.75">
      <c r="B862" s="24"/>
      <c r="H862" s="9"/>
      <c r="I862" s="25"/>
    </row>
    <row r="863" spans="2:9" ht="12.75">
      <c r="B863" s="24"/>
      <c r="H863" s="9"/>
      <c r="I863" s="25"/>
    </row>
    <row r="864" spans="2:9" ht="12.75">
      <c r="B864" s="24"/>
      <c r="H864" s="9"/>
      <c r="I864" s="25"/>
    </row>
    <row r="865" spans="2:9" ht="12.75">
      <c r="B865" s="24"/>
      <c r="H865" s="9"/>
      <c r="I865" s="25"/>
    </row>
    <row r="866" spans="2:9" ht="12.75">
      <c r="B866" s="24"/>
      <c r="H866" s="9"/>
      <c r="I866" s="25"/>
    </row>
    <row r="867" spans="2:9" ht="12.75">
      <c r="B867" s="24"/>
      <c r="H867" s="9"/>
      <c r="I867" s="25"/>
    </row>
    <row r="868" spans="2:9" ht="12.75">
      <c r="B868" s="24"/>
      <c r="H868" s="9"/>
      <c r="I868" s="25"/>
    </row>
    <row r="869" spans="2:9" ht="12.75">
      <c r="B869" s="24"/>
      <c r="H869" s="9"/>
      <c r="I869" s="25"/>
    </row>
    <row r="870" spans="2:9" ht="12.75">
      <c r="B870" s="24"/>
      <c r="H870" s="9"/>
      <c r="I870" s="25"/>
    </row>
    <row r="871" spans="2:9" ht="12.75">
      <c r="B871" s="24"/>
      <c r="H871" s="9"/>
      <c r="I871" s="25"/>
    </row>
    <row r="872" spans="2:9" ht="12.75">
      <c r="B872" s="24"/>
      <c r="H872" s="9"/>
      <c r="I872" s="25"/>
    </row>
    <row r="873" spans="2:9" ht="12.75">
      <c r="B873" s="24"/>
      <c r="H873" s="9"/>
      <c r="I873" s="25"/>
    </row>
    <row r="874" spans="2:9" ht="12.75">
      <c r="B874" s="24"/>
      <c r="H874" s="9"/>
      <c r="I874" s="25"/>
    </row>
    <row r="875" spans="2:9" ht="12.75">
      <c r="B875" s="24"/>
      <c r="H875" s="9"/>
      <c r="I875" s="25"/>
    </row>
    <row r="876" spans="2:9" ht="12.75">
      <c r="B876" s="24"/>
      <c r="H876" s="9"/>
      <c r="I876" s="25"/>
    </row>
    <row r="877" spans="2:9" ht="12.75">
      <c r="B877" s="24"/>
      <c r="H877" s="9"/>
      <c r="I877" s="25"/>
    </row>
    <row r="878" spans="2:9" ht="12.75">
      <c r="B878" s="24"/>
      <c r="H878" s="9"/>
      <c r="I878" s="25"/>
    </row>
    <row r="879" spans="2:9" ht="12.75">
      <c r="B879" s="24"/>
      <c r="H879" s="9"/>
      <c r="I879" s="25"/>
    </row>
    <row r="880" spans="2:9" ht="12.75">
      <c r="B880" s="24"/>
      <c r="H880" s="9"/>
      <c r="I880" s="25"/>
    </row>
    <row r="881" spans="2:9" ht="12.75">
      <c r="B881" s="24"/>
      <c r="H881" s="9"/>
      <c r="I881" s="25"/>
    </row>
    <row r="882" spans="2:9" ht="12.75">
      <c r="B882" s="24"/>
      <c r="H882" s="9"/>
      <c r="I882" s="25"/>
    </row>
    <row r="883" spans="2:9" ht="12.75">
      <c r="B883" s="24"/>
      <c r="H883" s="9"/>
      <c r="I883" s="25"/>
    </row>
    <row r="884" spans="2:9" ht="12.75">
      <c r="B884" s="24"/>
      <c r="H884" s="9"/>
      <c r="I884" s="25"/>
    </row>
    <row r="885" spans="2:9" ht="12.75">
      <c r="B885" s="24"/>
      <c r="H885" s="9"/>
      <c r="I885" s="25"/>
    </row>
    <row r="886" spans="2:9" ht="12.75">
      <c r="B886" s="24"/>
      <c r="H886" s="9"/>
      <c r="I886" s="25"/>
    </row>
    <row r="887" spans="2:9" ht="12.75">
      <c r="B887" s="24"/>
      <c r="H887" s="9"/>
      <c r="I887" s="25"/>
    </row>
    <row r="888" spans="2:9" ht="12.75">
      <c r="B888" s="24"/>
      <c r="H888" s="9"/>
      <c r="I888" s="25"/>
    </row>
    <row r="889" spans="2:9" ht="12.75">
      <c r="B889" s="24"/>
      <c r="H889" s="9"/>
      <c r="I889" s="25"/>
    </row>
    <row r="890" spans="2:9" ht="12.75">
      <c r="B890" s="24"/>
      <c r="H890" s="9"/>
      <c r="I890" s="25"/>
    </row>
    <row r="891" spans="2:9" ht="12.75">
      <c r="B891" s="24"/>
      <c r="H891" s="9"/>
      <c r="I891" s="25"/>
    </row>
    <row r="892" spans="2:9" ht="12.75">
      <c r="B892" s="24"/>
      <c r="H892" s="9"/>
      <c r="I892" s="25"/>
    </row>
    <row r="893" spans="2:9" ht="12.75">
      <c r="B893" s="24"/>
      <c r="H893" s="9"/>
      <c r="I893" s="25"/>
    </row>
    <row r="894" spans="2:9" ht="12.75">
      <c r="B894" s="24"/>
      <c r="H894" s="9"/>
      <c r="I894" s="25"/>
    </row>
    <row r="895" spans="2:9" ht="12.75">
      <c r="B895" s="24"/>
      <c r="H895" s="9"/>
      <c r="I895" s="25"/>
    </row>
    <row r="896" spans="2:9" ht="12.75">
      <c r="B896" s="24"/>
      <c r="H896" s="9"/>
      <c r="I896" s="25"/>
    </row>
    <row r="897" spans="2:9" ht="12.75">
      <c r="B897" s="24"/>
      <c r="H897" s="9"/>
      <c r="I897" s="25"/>
    </row>
    <row r="898" spans="2:9" ht="12.75">
      <c r="B898" s="24"/>
      <c r="H898" s="9"/>
      <c r="I898" s="25"/>
    </row>
    <row r="899" spans="2:9" ht="12.75">
      <c r="B899" s="24"/>
      <c r="H899" s="9"/>
      <c r="I899" s="25"/>
    </row>
    <row r="900" spans="2:9" ht="12.75">
      <c r="B900" s="24"/>
      <c r="H900" s="9"/>
      <c r="I900" s="25"/>
    </row>
    <row r="901" spans="2:9" ht="12.75">
      <c r="B901" s="24"/>
      <c r="H901" s="9"/>
      <c r="I901" s="25"/>
    </row>
    <row r="902" spans="2:9" ht="12.75">
      <c r="B902" s="24"/>
      <c r="H902" s="9"/>
      <c r="I902" s="25"/>
    </row>
    <row r="903" spans="2:9" ht="12.75">
      <c r="B903" s="24"/>
      <c r="H903" s="9"/>
      <c r="I903" s="25"/>
    </row>
    <row r="904" spans="2:9" ht="12.75">
      <c r="B904" s="24"/>
      <c r="H904" s="9"/>
      <c r="I904" s="25"/>
    </row>
    <row r="905" spans="2:9" ht="12.75">
      <c r="B905" s="24"/>
      <c r="H905" s="9"/>
      <c r="I905" s="25"/>
    </row>
    <row r="906" spans="2:9" ht="12.75">
      <c r="B906" s="24"/>
      <c r="H906" s="9"/>
      <c r="I906" s="25"/>
    </row>
    <row r="907" spans="2:9" ht="12.75">
      <c r="B907" s="24"/>
      <c r="H907" s="9"/>
      <c r="I907" s="25"/>
    </row>
    <row r="908" spans="2:9" ht="12.75">
      <c r="B908" s="24"/>
      <c r="H908" s="9"/>
      <c r="I908" s="25"/>
    </row>
    <row r="909" spans="2:9" ht="12.75">
      <c r="B909" s="24"/>
      <c r="H909" s="9"/>
      <c r="I909" s="25"/>
    </row>
    <row r="910" spans="2:9" ht="12.75">
      <c r="B910" s="24"/>
      <c r="H910" s="9"/>
      <c r="I910" s="25"/>
    </row>
    <row r="911" spans="2:9" ht="12.75">
      <c r="B911" s="24"/>
      <c r="H911" s="9"/>
      <c r="I911" s="25"/>
    </row>
    <row r="912" spans="2:9" ht="12.75">
      <c r="B912" s="24"/>
      <c r="H912" s="9"/>
      <c r="I912" s="25"/>
    </row>
    <row r="913" spans="2:9" ht="12.75">
      <c r="B913" s="24"/>
      <c r="H913" s="9"/>
      <c r="I913" s="25"/>
    </row>
    <row r="914" spans="2:9" ht="12.75">
      <c r="B914" s="24"/>
      <c r="H914" s="9"/>
      <c r="I914" s="25"/>
    </row>
    <row r="915" spans="2:9" ht="12.75">
      <c r="B915" s="24"/>
      <c r="H915" s="9"/>
      <c r="I915" s="25"/>
    </row>
    <row r="916" spans="2:9" ht="12.75">
      <c r="B916" s="24"/>
      <c r="H916" s="9"/>
      <c r="I916" s="25"/>
    </row>
    <row r="917" spans="2:9" ht="12.75">
      <c r="B917" s="24"/>
      <c r="H917" s="9"/>
      <c r="I917" s="25"/>
    </row>
    <row r="918" spans="2:9" ht="12.75">
      <c r="B918" s="24"/>
      <c r="H918" s="9"/>
      <c r="I918" s="25"/>
    </row>
    <row r="919" spans="2:9" ht="12.75">
      <c r="B919" s="24"/>
      <c r="H919" s="9"/>
      <c r="I919" s="25"/>
    </row>
    <row r="920" spans="2:9" ht="12.75">
      <c r="B920" s="24"/>
      <c r="H920" s="9"/>
      <c r="I920" s="25"/>
    </row>
    <row r="921" spans="2:9" ht="12.75">
      <c r="B921" s="24"/>
      <c r="H921" s="9"/>
      <c r="I921" s="25"/>
    </row>
    <row r="922" spans="2:9" ht="12.75">
      <c r="B922" s="24"/>
      <c r="H922" s="9"/>
      <c r="I922" s="25"/>
    </row>
    <row r="923" spans="2:9" ht="12.75">
      <c r="B923" s="24"/>
      <c r="H923" s="9"/>
      <c r="I923" s="25"/>
    </row>
    <row r="924" spans="2:9" ht="12.75">
      <c r="B924" s="24"/>
      <c r="H924" s="9"/>
      <c r="I924" s="25"/>
    </row>
    <row r="925" spans="2:9" ht="12.75">
      <c r="B925" s="24"/>
      <c r="H925" s="9"/>
      <c r="I925" s="25"/>
    </row>
    <row r="926" spans="2:9" ht="12.75">
      <c r="B926" s="24"/>
      <c r="H926" s="9"/>
      <c r="I926" s="25"/>
    </row>
    <row r="927" spans="2:9" ht="12.75">
      <c r="B927" s="24"/>
      <c r="H927" s="9"/>
      <c r="I927" s="25"/>
    </row>
    <row r="928" spans="2:9" ht="12.75">
      <c r="B928" s="24"/>
      <c r="H928" s="9"/>
      <c r="I928" s="25"/>
    </row>
    <row r="929" spans="2:9" ht="12.75">
      <c r="B929" s="24"/>
      <c r="H929" s="9"/>
      <c r="I929" s="25"/>
    </row>
    <row r="930" spans="2:9" ht="12.75">
      <c r="B930" s="24"/>
      <c r="H930" s="9"/>
      <c r="I930" s="25"/>
    </row>
    <row r="931" spans="2:9" ht="12.75">
      <c r="B931" s="24"/>
      <c r="H931" s="9"/>
      <c r="I931" s="25"/>
    </row>
    <row r="932" spans="2:9" ht="12.75">
      <c r="B932" s="24"/>
      <c r="H932" s="9"/>
      <c r="I932" s="25"/>
    </row>
    <row r="933" spans="2:9" ht="12.75">
      <c r="B933" s="24"/>
      <c r="H933" s="9"/>
      <c r="I933" s="25"/>
    </row>
    <row r="934" spans="2:9" ht="12.75">
      <c r="B934" s="24"/>
      <c r="H934" s="9"/>
      <c r="I934" s="25"/>
    </row>
    <row r="935" spans="2:9" ht="12.75">
      <c r="B935" s="24"/>
      <c r="H935" s="9"/>
      <c r="I935" s="25"/>
    </row>
    <row r="936" spans="2:9" ht="12.75">
      <c r="B936" s="24"/>
      <c r="H936" s="9"/>
      <c r="I936" s="25"/>
    </row>
    <row r="937" spans="2:9" ht="12.75">
      <c r="B937" s="24"/>
      <c r="H937" s="9"/>
      <c r="I937" s="25"/>
    </row>
    <row r="938" spans="2:9" ht="12.75">
      <c r="B938" s="24"/>
      <c r="H938" s="9"/>
      <c r="I938" s="25"/>
    </row>
    <row r="939" spans="2:9" ht="12.75">
      <c r="B939" s="24"/>
      <c r="H939" s="9"/>
      <c r="I939" s="25"/>
    </row>
    <row r="940" spans="2:9" ht="12.75">
      <c r="B940" s="24"/>
      <c r="H940" s="9"/>
      <c r="I940" s="25"/>
    </row>
    <row r="941" spans="2:9" ht="12.75">
      <c r="B941" s="24"/>
      <c r="H941" s="9"/>
      <c r="I941" s="25"/>
    </row>
    <row r="942" spans="2:9" ht="12.75">
      <c r="B942" s="24"/>
      <c r="H942" s="9"/>
      <c r="I942" s="25"/>
    </row>
    <row r="943" spans="2:9" ht="12.75">
      <c r="B943" s="24"/>
      <c r="H943" s="9"/>
      <c r="I943" s="25"/>
    </row>
    <row r="944" spans="2:9" ht="12.75">
      <c r="B944" s="24"/>
      <c r="H944" s="9"/>
      <c r="I944" s="25"/>
    </row>
    <row r="945" spans="2:9" ht="12.75">
      <c r="B945" s="24"/>
      <c r="H945" s="9"/>
      <c r="I945" s="25"/>
    </row>
    <row r="946" spans="2:9" ht="12.75">
      <c r="B946" s="24"/>
      <c r="H946" s="9"/>
      <c r="I946" s="25"/>
    </row>
    <row r="947" spans="2:9" ht="12.75">
      <c r="B947" s="24"/>
      <c r="H947" s="9"/>
      <c r="I947" s="25"/>
    </row>
    <row r="948" spans="2:9" ht="12.75">
      <c r="B948" s="24"/>
      <c r="H948" s="9"/>
      <c r="I948" s="25"/>
    </row>
    <row r="949" spans="2:9" ht="12.75">
      <c r="B949" s="24"/>
      <c r="H949" s="9"/>
      <c r="I949" s="25"/>
    </row>
    <row r="950" spans="2:9" ht="12.75">
      <c r="B950" s="24"/>
      <c r="H950" s="9"/>
      <c r="I950" s="25"/>
    </row>
    <row r="951" spans="2:9" ht="12.75">
      <c r="B951" s="24"/>
      <c r="H951" s="9"/>
      <c r="I951" s="25"/>
    </row>
    <row r="952" spans="2:9" ht="12.75">
      <c r="B952" s="24"/>
      <c r="H952" s="9"/>
      <c r="I952" s="25"/>
    </row>
    <row r="953" spans="2:9" ht="12.75">
      <c r="B953" s="24"/>
      <c r="H953" s="9"/>
      <c r="I953" s="25"/>
    </row>
    <row r="954" spans="2:9" ht="12.75">
      <c r="B954" s="24"/>
      <c r="H954" s="9"/>
      <c r="I954" s="25"/>
    </row>
    <row r="955" spans="2:9" ht="12.75">
      <c r="B955" s="24"/>
      <c r="H955" s="9"/>
      <c r="I955" s="25"/>
    </row>
    <row r="956" spans="2:9" ht="12.75">
      <c r="B956" s="24"/>
      <c r="H956" s="9"/>
      <c r="I956" s="25"/>
    </row>
    <row r="957" spans="2:9" ht="12.75">
      <c r="B957" s="24"/>
      <c r="H957" s="9"/>
      <c r="I957" s="25"/>
    </row>
    <row r="958" spans="2:9" ht="12.75">
      <c r="B958" s="24"/>
      <c r="H958" s="9"/>
      <c r="I958" s="25"/>
    </row>
    <row r="959" spans="2:9" ht="12.75">
      <c r="B959" s="24"/>
      <c r="H959" s="9"/>
      <c r="I959" s="25"/>
    </row>
    <row r="960" spans="2:9" ht="12.75">
      <c r="B960" s="24"/>
      <c r="H960" s="9"/>
      <c r="I960" s="25"/>
    </row>
    <row r="961" spans="2:9" ht="12.75">
      <c r="B961" s="24"/>
      <c r="H961" s="9"/>
      <c r="I961" s="25"/>
    </row>
    <row r="962" spans="2:9" ht="12.75">
      <c r="B962" s="24"/>
      <c r="H962" s="9"/>
      <c r="I962" s="25"/>
    </row>
    <row r="963" spans="2:9" ht="12.75">
      <c r="B963" s="24"/>
      <c r="H963" s="9"/>
      <c r="I963" s="25"/>
    </row>
    <row r="964" spans="2:9" ht="12.75">
      <c r="B964" s="24"/>
      <c r="H964" s="9"/>
      <c r="I964" s="25"/>
    </row>
    <row r="965" spans="2:9" ht="12.75">
      <c r="B965" s="24"/>
      <c r="H965" s="9"/>
      <c r="I965" s="25"/>
    </row>
    <row r="966" spans="2:9" ht="12.75">
      <c r="B966" s="24"/>
      <c r="H966" s="9"/>
      <c r="I966" s="25"/>
    </row>
    <row r="967" spans="2:9" ht="12.75">
      <c r="B967" s="24"/>
      <c r="H967" s="9"/>
      <c r="I967" s="25"/>
    </row>
    <row r="968" spans="2:9" ht="12.75">
      <c r="B968" s="24"/>
      <c r="H968" s="9"/>
      <c r="I968" s="25"/>
    </row>
    <row r="969" spans="2:9" ht="12.75">
      <c r="B969" s="24"/>
      <c r="H969" s="9"/>
      <c r="I969" s="25"/>
    </row>
    <row r="970" spans="2:9" ht="12.75">
      <c r="B970" s="24"/>
      <c r="H970" s="9"/>
      <c r="I970" s="25"/>
    </row>
    <row r="971" spans="2:9" ht="12.75">
      <c r="B971" s="24"/>
      <c r="H971" s="9"/>
      <c r="I971" s="25"/>
    </row>
    <row r="972" spans="2:9" ht="12.75">
      <c r="B972" s="24"/>
      <c r="H972" s="9"/>
      <c r="I972" s="25"/>
    </row>
    <row r="973" spans="2:9" ht="12.75">
      <c r="B973" s="24"/>
      <c r="H973" s="9"/>
      <c r="I973" s="25"/>
    </row>
    <row r="974" spans="2:9" ht="12.75">
      <c r="B974" s="24"/>
      <c r="H974" s="9"/>
      <c r="I974" s="25"/>
    </row>
    <row r="975" spans="2:9" ht="12.75">
      <c r="B975" s="24"/>
      <c r="H975" s="9"/>
      <c r="I975" s="25"/>
    </row>
    <row r="976" spans="2:9" ht="12.75">
      <c r="B976" s="24"/>
      <c r="H976" s="9"/>
      <c r="I976" s="25"/>
    </row>
    <row r="977" spans="2:9" ht="12.75">
      <c r="B977" s="24"/>
      <c r="H977" s="9"/>
      <c r="I977" s="25"/>
    </row>
    <row r="978" spans="2:9" ht="12.75">
      <c r="B978" s="24"/>
      <c r="H978" s="9"/>
      <c r="I978" s="25"/>
    </row>
    <row r="979" spans="2:9" ht="12.75">
      <c r="B979" s="24"/>
      <c r="H979" s="9"/>
      <c r="I979" s="25"/>
    </row>
    <row r="980" spans="2:9" ht="12.75">
      <c r="B980" s="24"/>
      <c r="H980" s="9"/>
      <c r="I980" s="25"/>
    </row>
    <row r="981" spans="2:9" ht="12.75">
      <c r="B981" s="24"/>
      <c r="H981" s="9"/>
      <c r="I981" s="25"/>
    </row>
    <row r="982" spans="2:9" ht="12.75">
      <c r="B982" s="24"/>
      <c r="H982" s="9"/>
      <c r="I982" s="25"/>
    </row>
    <row r="983" spans="2:9" ht="12.75">
      <c r="B983" s="24"/>
      <c r="H983" s="9"/>
      <c r="I983" s="25"/>
    </row>
    <row r="984" spans="2:9" ht="12.75">
      <c r="B984" s="24"/>
      <c r="H984" s="9"/>
      <c r="I984" s="25"/>
    </row>
    <row r="985" spans="2:9" ht="12.75">
      <c r="B985" s="24"/>
      <c r="H985" s="9"/>
      <c r="I985" s="25"/>
    </row>
    <row r="986" spans="2:9" ht="12.75">
      <c r="B986" s="24"/>
      <c r="H986" s="9"/>
      <c r="I986" s="25"/>
    </row>
    <row r="987" spans="2:9" ht="12.75">
      <c r="B987" s="24"/>
      <c r="H987" s="9"/>
      <c r="I987" s="25"/>
    </row>
    <row r="988" spans="2:9" ht="12.75">
      <c r="B988" s="24"/>
      <c r="H988" s="9"/>
      <c r="I988" s="25"/>
    </row>
    <row r="989" spans="2:9" ht="12.75">
      <c r="B989" s="24"/>
      <c r="H989" s="9"/>
      <c r="I989" s="25"/>
    </row>
    <row r="990" spans="2:9" ht="12.75">
      <c r="B990" s="24"/>
      <c r="H990" s="9"/>
      <c r="I990" s="25"/>
    </row>
    <row r="991" spans="2:9" ht="12.75">
      <c r="B991" s="24"/>
      <c r="H991" s="9"/>
      <c r="I991" s="25"/>
    </row>
    <row r="992" spans="2:9" ht="12.75">
      <c r="B992" s="24"/>
      <c r="H992" s="9"/>
      <c r="I992" s="25"/>
    </row>
    <row r="993" spans="2:9" ht="12.75">
      <c r="B993" s="24"/>
      <c r="H993" s="9"/>
      <c r="I993" s="25"/>
    </row>
    <row r="994" spans="2:9" ht="12.75">
      <c r="B994" s="24"/>
      <c r="H994" s="9"/>
      <c r="I994" s="25"/>
    </row>
  </sheetData>
  <mergeCells count="5">
    <mergeCell ref="B116:H116"/>
    <mergeCell ref="B162:G162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1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27.04.2026</vt:lpstr>
      <vt:lpstr>'27.04.2026'!Область_друку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2026-04-24T07:29:23Z</cp:lastPrinted>
  <dcterms:created xsi:type="dcterms:W3CDTF">2026-04-24T07:03:20Z</dcterms:created>
  <dcterms:modified xsi:type="dcterms:W3CDTF">2026-04-24T07:30:13Z</dcterms:modified>
</cp:coreProperties>
</file>