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икаменти\2025\"/>
    </mc:Choice>
  </mc:AlternateContent>
  <bookViews>
    <workbookView xWindow="0" yWindow="0" windowWidth="20490" windowHeight="7155"/>
  </bookViews>
  <sheets>
    <sheet name="29.12.2025" sheetId="7" r:id="rId1"/>
  </sheets>
  <definedNames>
    <definedName name="_xlnm.Print_Area" localSheetId="0">'29.12.2025'!$A$1:$I$265</definedName>
  </definedNames>
  <calcPr calcId="152511"/>
</workbook>
</file>

<file path=xl/calcChain.xml><?xml version="1.0" encoding="utf-8"?>
<calcChain xmlns="http://schemas.openxmlformats.org/spreadsheetml/2006/main">
  <c r="G92" i="7" l="1"/>
  <c r="G265" i="7" l="1"/>
  <c r="G264" i="7"/>
  <c r="G263" i="7"/>
  <c r="G262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</calcChain>
</file>

<file path=xl/sharedStrings.xml><?xml version="1.0" encoding="utf-8"?>
<sst xmlns="http://schemas.openxmlformats.org/spreadsheetml/2006/main" count="682" uniqueCount="336">
  <si>
    <t>№п/п</t>
  </si>
  <si>
    <t>Назва</t>
  </si>
  <si>
    <t>О.В.</t>
  </si>
  <si>
    <t>Деталізація</t>
  </si>
  <si>
    <t>Термін придатності</t>
  </si>
  <si>
    <t>Ціна за одиницю</t>
  </si>
  <si>
    <t>Загальна вартість</t>
  </si>
  <si>
    <t>Кількість</t>
  </si>
  <si>
    <t>амп/табл</t>
  </si>
  <si>
    <t>Адреналін-Здор.р-н д/ін.1,82мг/мл по 1мл</t>
  </si>
  <si>
    <t>уп</t>
  </si>
  <si>
    <t>амп (10) бліст(1)</t>
  </si>
  <si>
    <t>Аміак. Розчин для зовн.застос.10%</t>
  </si>
  <si>
    <t>фл</t>
  </si>
  <si>
    <t>100 мл у фл</t>
  </si>
  <si>
    <t>200 мл у фл</t>
  </si>
  <si>
    <t>100 мл</t>
  </si>
  <si>
    <t>Анальгін розчин 500 мг/мл 2 мл №10</t>
  </si>
  <si>
    <t>упак</t>
  </si>
  <si>
    <t>амп(5), бліст (2)</t>
  </si>
  <si>
    <t>Аспірін кардіо табл., 100 мг</t>
  </si>
  <si>
    <t>табл(14), бліст (2)</t>
  </si>
  <si>
    <t>Валеріани настойка</t>
  </si>
  <si>
    <t>25 мл у фл</t>
  </si>
  <si>
    <t>Валідол-Лубнифарм, табл. по 60мг</t>
  </si>
  <si>
    <t>№10</t>
  </si>
  <si>
    <t>Вода д/ін.-Здор., роз-ник д/приг.р-ну по 5мл</t>
  </si>
  <si>
    <t xml:space="preserve">Гідазепам ІС, табл. по 0,02г </t>
  </si>
  <si>
    <t>№20</t>
  </si>
  <si>
    <t xml:space="preserve">Гідазепам ІС, табл. по 0,05г </t>
  </si>
  <si>
    <t>пляшка</t>
  </si>
  <si>
    <t>пляшка 200мл</t>
  </si>
  <si>
    <t>Глюкози розчин д/інфузій 10%,</t>
  </si>
  <si>
    <t>Глюкоза, розчин для інєкцій 40% по 10 мл, №10</t>
  </si>
  <si>
    <t>амп</t>
  </si>
  <si>
    <t>амп(10), бліст (1)</t>
  </si>
  <si>
    <t>Глюкоза, розчин для інєкцій 40% по 10 мл,</t>
  </si>
  <si>
    <t xml:space="preserve">Дексаметазон р-н д/ін. 4мг/мл по 1мл №5 </t>
  </si>
  <si>
    <t>ампула (5),</t>
  </si>
  <si>
    <t>Димедрол, р-н для ін.1%, 1мл</t>
  </si>
  <si>
    <t>амп (10), бліст(1)</t>
  </si>
  <si>
    <t>Димедрол-Дарн., р-н для ін. 10мг/мл, 1мл</t>
  </si>
  <si>
    <t>Доксициклін-Дарниця, капс.100мг</t>
  </si>
  <si>
    <t>капс (10), бліст(1)</t>
  </si>
  <si>
    <t>Дротаверин-Дарниця, роз-н д/ін., 20мг/мл</t>
  </si>
  <si>
    <t>№5</t>
  </si>
  <si>
    <t>амп (5), бліст(2)</t>
  </si>
  <si>
    <t>Еуфілін-Дарниця, р-н д/ін. 20мг/мл, 5мл</t>
  </si>
  <si>
    <t>Каптопрес 12,5-Дарниця, табл.</t>
  </si>
  <si>
    <t>табл (10), бліст(2)</t>
  </si>
  <si>
    <t>Каптоприл табл.25мг №20</t>
  </si>
  <si>
    <t>Каптоприл, табл.по 25мг №20</t>
  </si>
  <si>
    <t>Клофелін-Дарниця, табл.по 0,15 мг</t>
  </si>
  <si>
    <t>№50</t>
  </si>
  <si>
    <t xml:space="preserve">Корвалол, краплі оральні по 50 мл </t>
  </si>
  <si>
    <t>50мл</t>
  </si>
  <si>
    <t>Кордіамін-Здоров"я, р-н для ін"єк 250мг/мл</t>
  </si>
  <si>
    <t>Ксилат, розчин для інфузій</t>
  </si>
  <si>
    <t>пляш</t>
  </si>
  <si>
    <t>200 мл</t>
  </si>
  <si>
    <t>Лоратадин, табл.10мг №10</t>
  </si>
  <si>
    <t>табл (10), бліст(1)</t>
  </si>
  <si>
    <t xml:space="preserve">Магнію сульфат-Дарниця, р-н д/ін, 250мг/мл, по 5мл </t>
  </si>
  <si>
    <t>амп (5), бліст (2)</t>
  </si>
  <si>
    <t xml:space="preserve">Магнію сульфат, р-н д/ін,250мг/мл,по 5мл </t>
  </si>
  <si>
    <t>Мезатон, р-н для ін., 10мг/мл</t>
  </si>
  <si>
    <t>амп (10), бліст (1)</t>
  </si>
  <si>
    <t>Натрію хлорид розч.для ін. 9 мг/мл по 5мл</t>
  </si>
  <si>
    <t>Натрію хлорид-Д р-н д/ін. 9 мг/мл по 5мл</t>
  </si>
  <si>
    <t>флакон 200 мл</t>
  </si>
  <si>
    <t>Натрію хлорид розчин 0,9%, для інфузій</t>
  </si>
  <si>
    <t xml:space="preserve">Натрію хлорид-Д р-н д/інф. 0,9мг/мл </t>
  </si>
  <si>
    <t>Нохшаверин "ОЗ",р-н д/ін.20мг/мл 2 мл</t>
  </si>
  <si>
    <t>амп (5), бліст(1)</t>
  </si>
  <si>
    <t>Парацетамол-Дарниця 500 мг</t>
  </si>
  <si>
    <t>табл(10), бліст(1)</t>
  </si>
  <si>
    <t>Перекис водню, р-н 3%</t>
  </si>
  <si>
    <t>флакон 100 мл</t>
  </si>
  <si>
    <t>Реополіглюкін р-н для інф.200мл</t>
  </si>
  <si>
    <t>Сальбутамол-НЕО, інгаляція під тиском 100 мкг/доза по 12 мл/200 доз</t>
  </si>
  <si>
    <t>200 доз</t>
  </si>
  <si>
    <t>Септавіол 70% р-н д/зовн.застос. ПрАТ Фарм.фабр."Віола"</t>
  </si>
  <si>
    <t>флакон 100мл</t>
  </si>
  <si>
    <t>Спирт етиловий 70%</t>
  </si>
  <si>
    <t>Строфантин Г.розчин д/ін.0,25мг/мл 1мл</t>
  </si>
  <si>
    <t>Трисоль розчин для інфузій</t>
  </si>
  <si>
    <t>Фенігідин-Здоровʾя, табл. 10 мг, №50</t>
  </si>
  <si>
    <t>табл(10), бліст(5)</t>
  </si>
  <si>
    <t>Фурадонін, табл.по 100 мг</t>
  </si>
  <si>
    <t>табл(10), бліст(2)</t>
  </si>
  <si>
    <t>Фуросемид, розчин д/ін., по 10мг/мл, по 2мл в ампулі</t>
  </si>
  <si>
    <t>Хлоропірамін гідрохлорід, р-н д/ін. 20мг/мл</t>
  </si>
  <si>
    <t>Хлоропірамін гідрохлорід, р-н д/ін. 20мг/мл по 1 мл</t>
  </si>
  <si>
    <t xml:space="preserve">Хлоргексидин р-н д/зовн.заст.0,05% </t>
  </si>
  <si>
    <t>флакон 200мл</t>
  </si>
  <si>
    <t>Біолік туберкулін ППД-Л, по 1мл (10доз) с 300003/23</t>
  </si>
  <si>
    <t>Шприц 3-х комп.стерильн.1,0мл туберкул.</t>
  </si>
  <si>
    <t>шт</t>
  </si>
  <si>
    <t>Швидкий тест на Тропонін І</t>
  </si>
  <si>
    <t>10 тест-касет в уп. (СТІ-402)</t>
  </si>
  <si>
    <t>Смужки діагностичні Urine RS H10</t>
  </si>
  <si>
    <t>100 шт в уп</t>
  </si>
  <si>
    <t>Одноступеневий ультра тест на поверхневий антиген гепатиту В</t>
  </si>
  <si>
    <t>25тест-кас.в уп</t>
  </si>
  <si>
    <t>Одноступеневий тест на вірус гепатиту С</t>
  </si>
  <si>
    <t>ВІЛ 1/2 Швидкий тест (цільна кров/сироватка/плазма) (С10-21)</t>
  </si>
  <si>
    <t>Експрес-тест ВІЛ 1.2-О "Швидка відповідь"</t>
  </si>
  <si>
    <t>Швидкий тест на ВІЛ 1/2 (цільна кров/сироватка/плазма) (ІНІ-402)</t>
  </si>
  <si>
    <t>Тест-смужки для аналізу сечі КЕТ №50</t>
  </si>
  <si>
    <t>Швидкий тест на вагітність (FHC-101)</t>
  </si>
  <si>
    <t>Швидкий тест на рак передміхурової залози ПСА напівкількісний</t>
  </si>
  <si>
    <t>Маска медична тришарова на резинках(в уп.50шт) "Славна" (спанбонд+фільтр.шар-мелтблаун)н/с</t>
  </si>
  <si>
    <t>Маски медичні з гумовими петлями "MEDICARE"</t>
  </si>
  <si>
    <t>система для вливання кровозамінників та інфузійних розчинів</t>
  </si>
  <si>
    <t>система для вливання інфузійних розчинів</t>
  </si>
  <si>
    <t>Бинт н/стер 10см х5м ПАТ "Лубнифарм"</t>
  </si>
  <si>
    <t>Вата н/ст100г (з-заг) Кампус Коттон/ ТОВ ТД "Кампус Коттон Клаб"</t>
  </si>
  <si>
    <t>Вата нестерильна 100 грн. Укрмедтекстиль</t>
  </si>
  <si>
    <t>Ланцет захисний р.21 G ( 1,8 мм глибина) помаранчевий</t>
  </si>
  <si>
    <t>Ланцет безпечний . Темно-зелений р.21G (0,8) глиб.проколу 1,8мм</t>
  </si>
  <si>
    <t xml:space="preserve">Скарифікатор стерильн.однораз.використ. Steel </t>
  </si>
  <si>
    <t>№200</t>
  </si>
  <si>
    <t>Відріз марлевий 0,9 х 5 м</t>
  </si>
  <si>
    <t>Серветки "Волес" просочені спиртовим розчином</t>
  </si>
  <si>
    <t>пар</t>
  </si>
  <si>
    <t>Рукавички оглядові / процедурні нітрилові, неопудрені, нестерильні 200 шт / уп. Малайзія Medium</t>
  </si>
  <si>
    <t>Рукавички хірургічні оглядові латексні н/ст не опудрені, р.М</t>
  </si>
  <si>
    <t>Бахіли медичні низькі (в уп.50пар) "Славна" (поліетилен - 8г/м2) н/с</t>
  </si>
  <si>
    <t>Шапочка Тип 1</t>
  </si>
  <si>
    <t>Респіратор МFА Р-267V FFP2 NR D з клапаном</t>
  </si>
  <si>
    <t>Шпатель отоларинг.пластиковий</t>
  </si>
  <si>
    <t>Одноразовий стерильн.3-комп.шприц 20мл</t>
  </si>
  <si>
    <t>Шприц 2мл з імп.гол.0,5х25/ Гемопласт ПАО</t>
  </si>
  <si>
    <t>одноразовий стерильн.3-комп.шприц 5мл</t>
  </si>
  <si>
    <t>Шприц 3-х компон.5мл ін"єкційний</t>
  </si>
  <si>
    <t>Ємкість для біологічних  рідин 50мл стер</t>
  </si>
  <si>
    <t>Ємкість для мокроти "ВОЛЕС" 30 мл</t>
  </si>
  <si>
    <t>Мундштук для пікфлуометра Rossmaxtherapy PF 120, одноразовий д.28мм</t>
  </si>
  <si>
    <t>Мікропробірка з капіляром, 0,2мл, ЕДТА КЗ, бузкова</t>
  </si>
  <si>
    <t>Вакуумна пробірка, 3 мл, EDTA K3, бузкова 13х75мм</t>
  </si>
  <si>
    <t xml:space="preserve">мікропробірка "ВОЛЕС" тип Еппендорф 2 мл </t>
  </si>
  <si>
    <t>Матеріал контролю гематологічний атестований багато параметричний Para 12 Extend</t>
  </si>
  <si>
    <t xml:space="preserve">Контрольна сироватка SEROCONTRA N (норма) 30мл (6х5) </t>
  </si>
  <si>
    <t>Набір реагентів для визначення холестерину 250 мл (1*250)</t>
  </si>
  <si>
    <t>Лізуючий розчин, 1л</t>
  </si>
  <si>
    <t>Концентрований розчин для промивання 50 мл</t>
  </si>
  <si>
    <t>Розчин для очистки 50 мл</t>
  </si>
  <si>
    <t>1000 шт в уп</t>
  </si>
  <si>
    <t>Кінцевик жовтий  1-кан 0,5-200мкл</t>
  </si>
  <si>
    <t>Наконечник універсал.синій 100-1000мкл</t>
  </si>
  <si>
    <t>500 шт в уп</t>
  </si>
  <si>
    <t>Наконечник універсал./гілсон сині 100-1000мкл</t>
  </si>
  <si>
    <t>Акрилан</t>
  </si>
  <si>
    <t xml:space="preserve">Засіб дезінфікуючий "Віпасепт", </t>
  </si>
  <si>
    <t>1000 мл</t>
  </si>
  <si>
    <t>Засіб дезінфікуючий "Мікрасепт"</t>
  </si>
  <si>
    <t xml:space="preserve">Засіб дезінфікуючий Аеродезин, </t>
  </si>
  <si>
    <t xml:space="preserve">Крем косм.д/шкіри рук та тіла антибакт."Лізодерм+" </t>
  </si>
  <si>
    <t>Засіб дез."Бланідас 300" в табл.(300 шт)</t>
  </si>
  <si>
    <t>Централізоване постачання (за бюджетні кошти, передбачені МОЗ України у держбюджеті)</t>
  </si>
  <si>
    <t>Вакцина DIFTET для профілактики дифтерії та правця адсорбована / DT Vaccine with VVM 10 dose vials, 5 мл, серія С2163</t>
  </si>
  <si>
    <t>Дифтерія. Haemophilus influenzae B, кашлюк, правець, гепатит В / Easyfive TT Vaccine DTwPHibPentavalent Vaccine (Each vial of 0,5 ml contains 1dose) with Vaccine Vial Monitor, Diphtheeria, Tetanus, Pertussis, Hepatitis-B and Haemophilus influenza type b Vaccine, vial of 1 dose, по 0,5 мл, серія Е5V014043</t>
  </si>
  <si>
    <t>ТЕТАДІФ / TETADIF, суспензія для інєкцій, 0,5 мл (1 доза); флакон по 5 мл (10доз), серія D2765</t>
  </si>
  <si>
    <t>доз</t>
  </si>
  <si>
    <t>М-М-РВАКСПРО Вакцина для профілактики кору, епідемічного паротиту та краснухи жива, порошок для суспензії для інєкцій; 1 флакон з порошком (1 доза) та 1фл.з з розчинником (вода для інєкцій) по 0,7 мл, серія Y013087</t>
  </si>
  <si>
    <t>Вакцина кон"югована для профілактики захворювань, збудником яких є Haemophilus influenzae типу В, ліофілізат для розчину для інєкцій, по 1дозі (10мкг PRP) у флаконах, у комплекті із розчинником (0,4% розчин натрію хлориду), серія 1143М001</t>
  </si>
  <si>
    <t>Вакцина проти гепатиту В / Hepatitis B Vaccine DNA Recombinant, 1 dose vial Pediatric dose With Vaccine Vial Monitor (VVM), 0,5 мл, серія 0325Q001A</t>
  </si>
  <si>
    <t>ІМОВАКС ПОЛІО® вакцина для профілактики поліомієліту інактивована рідка суспензія для інєʾкцій по 5 мл (10доз) у флаконі з захисним ковпачком, серія Х3Е761ІV</t>
  </si>
  <si>
    <t>Пероральна поліомієлітна вакцина / Bivalent Type 1 Oral Poliomyelitis Vaccine (BOPV), vial 10  doses Live, серія 1894О037</t>
  </si>
  <si>
    <t>Вакцина проти туберкульозу (БЦЖ)/ S359114 BCG VACCINE Freeze-dried, intradermail 0,5 mg for 1,0 ml diluents Vial of 20 doses, серія 0374МА093</t>
  </si>
  <si>
    <t>фл/доз</t>
  </si>
  <si>
    <t>Вакцина DTP/DTP Vaccine Adsorbed Diphtheria, Tetanus and Pertussis vaccine Pediatric dose, vial of 10 doses with  Vaccine Vial Monitor, серія 2825Q001B</t>
  </si>
  <si>
    <t>Комбінована вакцина/S359241 DTP-HepB-Hib fully liguid vaccine, 1 dose vial, pediatric dose Diphtheria, tetanus, pertussis, hepatitis B recombinant and Haemophilus influezae type b (Hib) combined vaccine, серія 2854Х035С</t>
  </si>
  <si>
    <t>М-М-РВАКСПРО Вакцина для профілактики кору, епідемічного паротиту та краснухи жива, порошок для суспензії для інєкцій; 1 флакон з порошком (1 доза) та 1фл.з з розчинником (вода для інєкцій) по 0,7 мл, серія Y015535</t>
  </si>
  <si>
    <t>Вакцина від COVID-19/ COMIRNATY 0,1mg/ml 10x2,25ml GVL PFE EU, серія LJ9412</t>
  </si>
  <si>
    <t>Шприц 2 мл 2-х компонентний інʾєкційний, ПАТ "Гемопласт"</t>
  </si>
  <si>
    <t>Шприци ін"єкційні стерильні/ ADS03MLK1 Oneject Auto Disable Syringe 0,3ml 23Gx1" cep. 210b02</t>
  </si>
  <si>
    <t>Шприц 1 ml ( мл) U-100 луер трьохкомпонентиний інєкційний однораз.застосування</t>
  </si>
  <si>
    <t xml:space="preserve">Шприци з голками  (різного обсягу)/ Syringe, A-D, 0,5ml, Sanavita/ BOX-200, серія 210394, Німеччина </t>
  </si>
  <si>
    <t>Шприци з голками (різного обсягу)/ Шприц інєкційний стерильний  (Syringe, A-D,0,3ml Soloshot Mini) BOX-200, серія 2111452</t>
  </si>
  <si>
    <t>Шприци з голками (різного обсягу)/Syr Mini 0,1ml, 27G3/8, серія 2206457, Іспанія</t>
  </si>
  <si>
    <t>Захисні ящики для утилізації використаних гострих предметів та матеріалів / Коробка для безпечної утилізації використаних шприців 5 л</t>
  </si>
  <si>
    <t>Контейнер для зберігання медичних відходів 120л</t>
  </si>
  <si>
    <t>Спирт етиловий 96%, розчин по 100мл</t>
  </si>
  <si>
    <t>Експрес-тест для виявлення антитіл до ВІЛ 1/2 3 лінії STANDARDTM K"ю, серія 5356133 АС/1</t>
  </si>
  <si>
    <t>наб</t>
  </si>
  <si>
    <t>№25</t>
  </si>
  <si>
    <t>Експрес-тест для виявлення антитіл до ВІЛ 1/2 3 лінії STANDARDTM K"ю, серія 53563В1 АС/1</t>
  </si>
  <si>
    <t>Шв.відповідь Експрес-тест ВІЛ 1-2.0 (Версія 2.0) Kit/набір, серія 77G1724S</t>
  </si>
  <si>
    <t>Експрес-тест для одночасного виявлення IgG, IgM, IgA антитіл до ВІЛ-1 та ВІЛ-2 №25, HIV-1/2, Bioline 3.0,25 / Tests Bioline ВІЛ-1/2 3.0. Виробник Abbott Diagnostics Korea Inc, серія 03АDJ028AA</t>
  </si>
  <si>
    <t>Тест на вагітність "RST-HCG" (One Step HCG Urine Test)</t>
  </si>
  <si>
    <t xml:space="preserve">Щиток захисний </t>
  </si>
  <si>
    <t xml:space="preserve">Захисні окуляри </t>
  </si>
  <si>
    <t>Інші джерела фінансування (гуманітарна допомога, благодійна допомога, тощо)</t>
  </si>
  <si>
    <t>Adapalene 0,3%</t>
  </si>
  <si>
    <t>ACLOR SUSP FL/100 ML</t>
  </si>
  <si>
    <t>AMTOR CPR B30</t>
  </si>
  <si>
    <t>№30</t>
  </si>
  <si>
    <t>Азитроміцин, 200 мг/5мл, р-н для оральн.</t>
  </si>
  <si>
    <t>Азитроміцин, 250 мг, табл.</t>
  </si>
  <si>
    <t>№6</t>
  </si>
  <si>
    <t xml:space="preserve">Альбендазол, табл. 400 мг. </t>
  </si>
  <si>
    <t>№60</t>
  </si>
  <si>
    <t>№100</t>
  </si>
  <si>
    <t>Амлодипін, табл. 5 мг</t>
  </si>
  <si>
    <t>Амоксицилін / клавуланова к-та, 500/125мг, табл</t>
  </si>
  <si>
    <t>№1000</t>
  </si>
  <si>
    <t>Ацикловір, 400 мг, табл.</t>
  </si>
  <si>
    <t>Benzonatate 100 mg</t>
  </si>
  <si>
    <t>Беклометазон (Беклоджет) 250 мкг/доза</t>
  </si>
  <si>
    <t>Бензилбензоат, 25% лосьйон, 1 л</t>
  </si>
  <si>
    <t>1л</t>
  </si>
  <si>
    <t>Бісопролол 5 мг табл. БП, блістер</t>
  </si>
  <si>
    <t>№28</t>
  </si>
  <si>
    <t>туба</t>
  </si>
  <si>
    <t>Гіосцину бутилбромід 20 мг/мл</t>
  </si>
  <si>
    <t>Dymol 50 mg 10 tabec</t>
  </si>
  <si>
    <t>DEFAL GOUTTES FL /13ML</t>
  </si>
  <si>
    <t>13 мл</t>
  </si>
  <si>
    <t>Дезлоратадин 5 мг, табл.</t>
  </si>
  <si>
    <t>Диклофенак, табл. 25 мг</t>
  </si>
  <si>
    <t>Диклофенак 1% гель, 20 г</t>
  </si>
  <si>
    <t>Epinephrine 0,15 mg/0,15 ml</t>
  </si>
  <si>
    <t>ENERGY DRINK RIPHARMA TAURINE CP B/20</t>
  </si>
  <si>
    <t>Еналаприл, 20 мг, табл</t>
  </si>
  <si>
    <t>Еналаприл, 10 мг, табл.</t>
  </si>
  <si>
    <t>IPNEB SOL INHALATION FL/20ML</t>
  </si>
  <si>
    <t>20 мл</t>
  </si>
  <si>
    <t>Ібупрофен 100 мг/5мл перор.сусп. 100 мл</t>
  </si>
  <si>
    <t>Ібупрофен 100 мг/5мл перор.сусп. 200 мл</t>
  </si>
  <si>
    <t>Ібупрофен 200 мг, в табл.</t>
  </si>
  <si>
    <t>Ібупрофен в таблетках, 400 мг</t>
  </si>
  <si>
    <t>Ізосорбіт 10 мг, табл.</t>
  </si>
  <si>
    <t>GLIMICRON 80MG CP B/100</t>
  </si>
  <si>
    <t>Каламін, 15% лосьйон, 100 мл</t>
  </si>
  <si>
    <t>Калія (хлорид), 600 мг + калія (бікарбонат), 400 мг, шипучі табл.</t>
  </si>
  <si>
    <t>Кислота ацетилсаліцилова, 100 мг, табл</t>
  </si>
  <si>
    <t>Клопідрогель, 75 мг, табл.</t>
  </si>
  <si>
    <t>Левотироксин, 0,1мг, табл.</t>
  </si>
  <si>
    <t>Метоклопрамід НСІ 10 мг, табл.</t>
  </si>
  <si>
    <t>Метформін, 500 мг, табл</t>
  </si>
  <si>
    <t>Міконазолу нітрат, 2% крем, 30г</t>
  </si>
  <si>
    <t>Nizatidine 30mg</t>
  </si>
  <si>
    <t>Nystatin 100000u/g NISTATIN, 60 g Powder</t>
  </si>
  <si>
    <t>Омепразол, 20 мг, капс.</t>
  </si>
  <si>
    <t>Парацетамол 500 мг, табл</t>
  </si>
  <si>
    <t>Sucralfate 1g</t>
  </si>
  <si>
    <t>Potassium Chloride 600 mg</t>
  </si>
  <si>
    <t>Prednisone 10 mg</t>
  </si>
  <si>
    <t>Rizatriptan Benzoate 5 mg</t>
  </si>
  <si>
    <t>REVOBAN 10MG CP B/10</t>
  </si>
  <si>
    <t>Спіронолактон, 25 мг, табл.</t>
  </si>
  <si>
    <t>Сульфадіазин сріблого, 1% крем, 50г</t>
  </si>
  <si>
    <t>VASTOR-AM 10MG/10MG CP B/30</t>
  </si>
  <si>
    <t>YENDOL N SACHETS B/10</t>
  </si>
  <si>
    <t>Таблетки лізиноприлу 10 мг</t>
  </si>
  <si>
    <t>Транексамінова кислота, 100 мг/мл, 5мл,амп</t>
  </si>
  <si>
    <t>капс</t>
  </si>
  <si>
    <t>Цефіксим, табл. по 200мг</t>
  </si>
  <si>
    <t xml:space="preserve">Zinkorot 25 tabl,, 25 mg, №100 </t>
  </si>
  <si>
    <t>Ципрофлоксацин, табл. по 500 мг</t>
  </si>
  <si>
    <t xml:space="preserve">Бахіли </t>
  </si>
  <si>
    <t>50 шт /уп</t>
  </si>
  <si>
    <t>без т.п.</t>
  </si>
  <si>
    <t>Маска для обличчя, N95 / FFP2, без клапана, качкоподібна (плоска складена)</t>
  </si>
  <si>
    <t>Маска киснева, дит.розмір/OXYGEN MASK, paediatric size</t>
  </si>
  <si>
    <t>Мікропробірка тип Eppendorf ПП з град.</t>
  </si>
  <si>
    <t>Катетер вн.вен.з інʾєкц.портом та крильцям</t>
  </si>
  <si>
    <t>Тампон-зонд EximLabR, без пробірки, віскоза, пластик, 150 мм</t>
  </si>
  <si>
    <t xml:space="preserve">Шапочка медична </t>
  </si>
  <si>
    <t>ши</t>
  </si>
  <si>
    <t>Халат медичний одноразовий н/с</t>
  </si>
  <si>
    <t>Халат медичний одноразовий</t>
  </si>
  <si>
    <t>терм.не обмеж</t>
  </si>
  <si>
    <t>Контейнер для медичних відходів 1л</t>
  </si>
  <si>
    <t>Простирадло (пелюшка) однораз.35см*38см</t>
  </si>
  <si>
    <t>Серветки спиртові</t>
  </si>
  <si>
    <t>Стрічка діаграмна 80*30 (12)зовн</t>
  </si>
  <si>
    <t>Пакет для таблеток мінігрип+піктограма 0,038мм, 6х8 см</t>
  </si>
  <si>
    <t>№500</t>
  </si>
  <si>
    <t>Шапочка медична одноразова н/с</t>
  </si>
  <si>
    <t>Фартух,125х80 см, білий, тиснення поліетилен 0,02 мм</t>
  </si>
  <si>
    <t>Гель для дезінфекції рук 500 мл з дезатором - насосом</t>
  </si>
  <si>
    <t>Вакцина проти правця 0,5 мл (1 доза), ампула №50, серія 2593Q008B</t>
  </si>
  <si>
    <t>1000мл</t>
  </si>
  <si>
    <t>Мило рідке для шкіри рук і тіла Бланідас Софт"</t>
  </si>
  <si>
    <t>HBVAXPRO 10mcg/1ml, PK/1, Pre-filled syringe, Merck Sharp Dohme, Y004173</t>
  </si>
  <si>
    <t>HBVAXPRO 10mcg/1ml, PK/1, Pre-filled syringe, Merck Sharp Dohme, Y010526</t>
  </si>
  <si>
    <t>Вакцина від сезонного грипу квадривалентна GCFLU/SEASONAL INFLUENZA VACCINE, NORTHERN HEMISPHERE, GUADRIVALENT, 10-DOSE VIAL</t>
  </si>
  <si>
    <t xml:space="preserve">Калій йодистий фарм, 10% </t>
  </si>
  <si>
    <t>Флуконазол, 200 мг</t>
  </si>
  <si>
    <t>№7</t>
  </si>
  <si>
    <t>Тест-смужки One Touch Select Plus №50</t>
  </si>
  <si>
    <t xml:space="preserve">Тест-смужки Акку-Чек Актив </t>
  </si>
  <si>
    <t>Маска медична одноразова</t>
  </si>
  <si>
    <t>Марлеві серветки із підвернутими обріз.кром.</t>
  </si>
  <si>
    <t>Рукавички латексні оглядові н/ст неоудр. р.М</t>
  </si>
  <si>
    <t>Рукавички латексні оглядові н/ст неоудр. р.L</t>
  </si>
  <si>
    <t>Шпатель отоларингологічний "ALEXPHARM"</t>
  </si>
  <si>
    <t>Шпатель отолариголог. "ВОЛЕС"</t>
  </si>
  <si>
    <t>УЗД гель ECO SUPERGEL, 260г</t>
  </si>
  <si>
    <t>Засіб дезінфікуючий "Бланідас 2000 ультра"</t>
  </si>
  <si>
    <t>500 мл</t>
  </si>
  <si>
    <t>Бензилпеніцилін натрієвий 5 000000 МО, порошок для ін"єкційного розчину</t>
  </si>
  <si>
    <t>DAKTARIN 2%, 15г, крем</t>
  </si>
  <si>
    <t>Еритроміцин (Erythromycine Bailleud) 4 %, розчин для зовнішнього застосування</t>
  </si>
  <si>
    <t>IMODIUM INSTANT 2 мг, пігулки</t>
  </si>
  <si>
    <t>Лозартан + гідрохлортіазид 50мг/12,5 мг</t>
  </si>
  <si>
    <t>№90</t>
  </si>
  <si>
    <t>MICROLAX 5 мл, розчин ректальний</t>
  </si>
  <si>
    <t>№4</t>
  </si>
  <si>
    <t>Прасугрел (Prasugrel Cristers) 10 мг, табл</t>
  </si>
  <si>
    <t xml:space="preserve">TYLENOL супозиторій 200 мг, </t>
  </si>
  <si>
    <t>Хлоргексидин/Бензалконій/Бензиловий спирт, розчин для зовнішнього застосування</t>
  </si>
  <si>
    <t>50мг</t>
  </si>
  <si>
    <t>NICORETTE пластир 25 мг</t>
  </si>
  <si>
    <t>Медичне простирадло 150*240</t>
  </si>
  <si>
    <t>Експрес-тест для виявлення антитіл до ВІЛ ?  лінії STANDARDTM K"ю/Standard Q HIV ? Ab 3-Line Test, серія 53561N2 АС/1</t>
  </si>
  <si>
    <t>Шв.відповідь Експрес-тест ВІЛ 1-2.0 (Версія 2.0) Kit/набір №5 /First Response HIV 1-2.0 Card Test , серія 77E19254S</t>
  </si>
  <si>
    <t>Експрес-тест для одночасного виявлення IgG, IgM, IgA антитіл до ВІЛ-1 та ВІЛ-2 №25,/ HIV-1/2, Bioline 3.0, 25 / Tests Bioline ТМ ВІЛ-1/2 3.0. , серія 03АDК003AA</t>
  </si>
  <si>
    <t>Самостійний тест на ВІЛ OraQuick HIV Self-Test/OraQuick HIV Self Test uick HIV  ? №250, серія 0006721328</t>
  </si>
  <si>
    <t xml:space="preserve">Перелік лікарських засобів та виробів медичного призначення закуплених </t>
  </si>
  <si>
    <t>Комунальним некомерційним підприємством "Центр первинної медико-санітарної допомоги" Жовтоводської міської ради</t>
  </si>
  <si>
    <t>станом на 29.12.2025р</t>
  </si>
  <si>
    <t>Амоксицилін 125 мг/ 5 мл порошок для суспензії, фл 100 мл</t>
  </si>
  <si>
    <t>Гідроксид алюмінію 250мг+трисилікат магнію 500 мг, табл</t>
  </si>
  <si>
    <t>Феруму фумарат 185 мг (60мг ір)+фолієва кислота 0,4мг</t>
  </si>
  <si>
    <t>Cерветки "ВОЛЕС" просочені 70% спирт. (30х60мм)</t>
  </si>
  <si>
    <t xml:space="preserve">№100 </t>
  </si>
  <si>
    <t>короб</t>
  </si>
  <si>
    <t xml:space="preserve">Дофамін-Дарниця, концетр.д/ розч.для інф. 40мг/мл, по 5 мл </t>
  </si>
  <si>
    <t>амп.№10</t>
  </si>
  <si>
    <t>25тест-кас./уп</t>
  </si>
  <si>
    <t>5 тест-касет/пак.</t>
  </si>
  <si>
    <t>40тест-касет/уп</t>
  </si>
  <si>
    <t>10 тест-касет/уп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</si>
</sst>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"/>
    <numFmt numFmtId="165" formatCode="yyyy\-m"/>
    <numFmt numFmtId="166" formatCode="0.000"/>
  </numFmts>
  <fonts count="15">
    <font>
      <sz val="10"/>
      <color rgb="FF000000"/>
      <name val="Arial"/>
      <scheme val="minor"/>
    </font>
    <font>
      <sz val="10"/>
      <color theme="1"/>
      <name val="&quot;Arial Cyr&quot;"/>
    </font>
    <font>
      <sz val="10"/>
      <color theme="1"/>
      <name val="Times New Roman"/>
    </font>
    <font>
      <sz val="10"/>
      <color theme="1"/>
      <name val="Times New Roman"/>
    </font>
    <font>
      <sz val="10"/>
      <color theme="1"/>
      <name val="Arial"/>
      <scheme val="minor"/>
    </font>
    <font>
      <sz val="11"/>
      <color theme="1"/>
      <name val="Times New Roman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12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4" fillId="3" borderId="0" xfId="0" applyFont="1" applyFill="1"/>
    <xf numFmtId="0" fontId="2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2" fillId="0" borderId="0" xfId="0" applyFont="1" applyAlignment="1"/>
    <xf numFmtId="0" fontId="2" fillId="0" borderId="0" xfId="0" applyFont="1"/>
    <xf numFmtId="2" fontId="3" fillId="0" borderId="0" xfId="0" applyNumberFormat="1" applyFont="1" applyAlignment="1"/>
    <xf numFmtId="2" fontId="3" fillId="2" borderId="0" xfId="0" applyNumberFormat="1" applyFont="1" applyFill="1" applyAlignment="1">
      <alignment horizontal="right"/>
    </xf>
    <xf numFmtId="0" fontId="3" fillId="3" borderId="0" xfId="0" applyFont="1" applyFill="1" applyAlignment="1"/>
    <xf numFmtId="0" fontId="4" fillId="0" borderId="0" xfId="0" applyFont="1" applyAlignment="1"/>
    <xf numFmtId="0" fontId="2" fillId="0" borderId="0" xfId="0" applyFont="1" applyAlignment="1">
      <alignment wrapText="1"/>
    </xf>
    <xf numFmtId="0" fontId="2" fillId="3" borderId="0" xfId="0" applyFont="1" applyFill="1"/>
    <xf numFmtId="0" fontId="4" fillId="0" borderId="0" xfId="0" applyFont="1" applyAlignment="1">
      <alignment wrapText="1"/>
    </xf>
    <xf numFmtId="0" fontId="4" fillId="4" borderId="0" xfId="0" applyFont="1" applyFill="1"/>
    <xf numFmtId="0" fontId="1" fillId="3" borderId="0" xfId="0" applyFont="1" applyFill="1" applyAlignment="1"/>
    <xf numFmtId="0" fontId="1" fillId="3" borderId="0" xfId="0" applyFont="1" applyFill="1" applyAlignment="1">
      <alignment wrapText="1"/>
    </xf>
    <xf numFmtId="0" fontId="0" fillId="0" borderId="0" xfId="0" applyFont="1" applyAlignment="1"/>
    <xf numFmtId="0" fontId="6" fillId="0" borderId="0" xfId="0" applyFont="1" applyFill="1" applyAlignment="1">
      <alignment horizontal="center" wrapText="1"/>
    </xf>
    <xf numFmtId="0" fontId="7" fillId="0" borderId="0" xfId="0" applyFont="1" applyFill="1" applyAlignment="1"/>
    <xf numFmtId="0" fontId="8" fillId="0" borderId="1" xfId="0" applyFont="1" applyFill="1" applyBorder="1" applyAlignment="1"/>
    <xf numFmtId="0" fontId="9" fillId="0" borderId="2" xfId="0" applyFont="1" applyFill="1" applyBorder="1" applyAlignment="1">
      <alignment wrapText="1"/>
    </xf>
    <xf numFmtId="0" fontId="8" fillId="0" borderId="2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8" fillId="0" borderId="0" xfId="0" applyFont="1" applyFill="1" applyAlignment="1"/>
    <xf numFmtId="0" fontId="9" fillId="0" borderId="3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/>
    </xf>
    <xf numFmtId="164" fontId="11" fillId="0" borderId="4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horizontal="right"/>
    </xf>
    <xf numFmtId="2" fontId="8" fillId="0" borderId="4" xfId="0" applyNumberFormat="1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9" fillId="0" borderId="5" xfId="0" applyFont="1" applyFill="1" applyBorder="1" applyAlignment="1">
      <alignment horizontal="left" wrapText="1"/>
    </xf>
    <xf numFmtId="0" fontId="10" fillId="0" borderId="3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/>
    </xf>
    <xf numFmtId="165" fontId="11" fillId="0" borderId="4" xfId="0" applyNumberFormat="1" applyFont="1" applyFill="1" applyBorder="1" applyAlignment="1">
      <alignment horizontal="center"/>
    </xf>
    <xf numFmtId="0" fontId="9" fillId="0" borderId="5" xfId="0" applyFont="1" applyFill="1" applyBorder="1" applyAlignment="1">
      <alignment wrapText="1"/>
    </xf>
    <xf numFmtId="0" fontId="10" fillId="0" borderId="4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 wrapText="1"/>
    </xf>
    <xf numFmtId="166" fontId="8" fillId="0" borderId="4" xfId="0" applyNumberFormat="1" applyFont="1" applyFill="1" applyBorder="1" applyAlignment="1">
      <alignment horizontal="right"/>
    </xf>
    <xf numFmtId="0" fontId="12" fillId="0" borderId="5" xfId="0" applyFont="1" applyFill="1" applyBorder="1" applyAlignment="1">
      <alignment horizontal="left" wrapText="1"/>
    </xf>
    <xf numFmtId="0" fontId="11" fillId="0" borderId="4" xfId="0" applyFont="1" applyFill="1" applyBorder="1" applyAlignment="1">
      <alignment horizontal="center" wrapText="1"/>
    </xf>
    <xf numFmtId="164" fontId="11" fillId="0" borderId="4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/>
    <xf numFmtId="164" fontId="11" fillId="0" borderId="1" xfId="0" applyNumberFormat="1" applyFont="1" applyFill="1" applyBorder="1" applyAlignment="1">
      <alignment horizontal="center"/>
    </xf>
    <xf numFmtId="0" fontId="11" fillId="0" borderId="0" xfId="0" applyFont="1" applyFill="1" applyAlignment="1"/>
    <xf numFmtId="0" fontId="12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left" wrapText="1"/>
    </xf>
    <xf numFmtId="0" fontId="11" fillId="0" borderId="4" xfId="0" applyFont="1" applyFill="1" applyBorder="1" applyAlignment="1"/>
    <xf numFmtId="0" fontId="12" fillId="0" borderId="1" xfId="0" applyFont="1" applyFill="1" applyBorder="1" applyAlignment="1">
      <alignment horizontal="left"/>
    </xf>
    <xf numFmtId="0" fontId="12" fillId="0" borderId="4" xfId="0" applyFont="1" applyFill="1" applyBorder="1" applyAlignment="1">
      <alignment wrapText="1"/>
    </xf>
    <xf numFmtId="0" fontId="11" fillId="0" borderId="4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8" fillId="0" borderId="4" xfId="0" applyFont="1" applyFill="1" applyBorder="1" applyAlignment="1">
      <alignment wrapText="1"/>
    </xf>
    <xf numFmtId="0" fontId="7" fillId="0" borderId="4" xfId="0" applyFont="1" applyFill="1" applyBorder="1" applyAlignment="1">
      <alignment wrapText="1"/>
    </xf>
    <xf numFmtId="2" fontId="8" fillId="0" borderId="4" xfId="0" applyNumberFormat="1" applyFont="1" applyFill="1" applyBorder="1" applyAlignment="1"/>
    <xf numFmtId="0" fontId="8" fillId="0" borderId="4" xfId="0" applyFont="1" applyFill="1" applyBorder="1" applyAlignment="1"/>
    <xf numFmtId="0" fontId="8" fillId="0" borderId="0" xfId="0" applyFont="1" applyFill="1" applyAlignment="1">
      <alignment wrapText="1"/>
    </xf>
    <xf numFmtId="0" fontId="8" fillId="0" borderId="1" xfId="0" applyFont="1" applyFill="1" applyBorder="1" applyAlignment="1">
      <alignment wrapText="1"/>
    </xf>
    <xf numFmtId="166" fontId="8" fillId="0" borderId="4" xfId="0" applyNumberFormat="1" applyFont="1" applyFill="1" applyBorder="1" applyAlignment="1"/>
    <xf numFmtId="0" fontId="11" fillId="0" borderId="4" xfId="0" applyFont="1" applyFill="1" applyBorder="1" applyAlignment="1">
      <alignment wrapText="1"/>
    </xf>
    <xf numFmtId="0" fontId="9" fillId="0" borderId="3" xfId="0" applyFont="1" applyFill="1" applyBorder="1" applyAlignment="1">
      <alignment wrapText="1"/>
    </xf>
    <xf numFmtId="164" fontId="11" fillId="0" borderId="4" xfId="0" applyNumberFormat="1" applyFont="1" applyFill="1" applyBorder="1" applyAlignment="1">
      <alignment wrapText="1"/>
    </xf>
    <xf numFmtId="2" fontId="8" fillId="0" borderId="1" xfId="0" applyNumberFormat="1" applyFont="1" applyFill="1" applyBorder="1" applyAlignment="1">
      <alignment wrapText="1"/>
    </xf>
    <xf numFmtId="165" fontId="11" fillId="0" borderId="4" xfId="0" applyNumberFormat="1" applyFont="1" applyFill="1" applyBorder="1" applyAlignment="1">
      <alignment wrapText="1"/>
    </xf>
    <xf numFmtId="0" fontId="8" fillId="0" borderId="5" xfId="0" applyFont="1" applyFill="1" applyBorder="1" applyAlignment="1"/>
    <xf numFmtId="0" fontId="8" fillId="0" borderId="3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8" fillId="0" borderId="1" xfId="0" applyFont="1" applyFill="1" applyBorder="1"/>
    <xf numFmtId="164" fontId="8" fillId="0" borderId="1" xfId="0" applyNumberFormat="1" applyFont="1" applyFill="1" applyBorder="1" applyAlignment="1"/>
    <xf numFmtId="2" fontId="8" fillId="0" borderId="1" xfId="0" applyNumberFormat="1" applyFont="1" applyFill="1" applyBorder="1" applyAlignment="1"/>
    <xf numFmtId="2" fontId="8" fillId="0" borderId="1" xfId="0" applyNumberFormat="1" applyFont="1" applyFill="1" applyBorder="1" applyAlignment="1">
      <alignment horizontal="right"/>
    </xf>
    <xf numFmtId="0" fontId="8" fillId="0" borderId="0" xfId="0" applyFont="1" applyFill="1"/>
    <xf numFmtId="0" fontId="8" fillId="0" borderId="1" xfId="0" applyFont="1" applyFill="1" applyBorder="1" applyAlignment="1">
      <alignment horizontal="left"/>
    </xf>
    <xf numFmtId="0" fontId="12" fillId="0" borderId="8" xfId="0" applyFont="1" applyFill="1" applyBorder="1" applyAlignment="1">
      <alignment wrapText="1"/>
    </xf>
    <xf numFmtId="0" fontId="8" fillId="0" borderId="3" xfId="0" applyFont="1" applyFill="1" applyBorder="1" applyAlignment="1"/>
    <xf numFmtId="0" fontId="8" fillId="0" borderId="4" xfId="0" applyFont="1" applyFill="1" applyBorder="1" applyAlignment="1">
      <alignment horizontal="center"/>
    </xf>
    <xf numFmtId="164" fontId="8" fillId="0" borderId="4" xfId="0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wrapText="1"/>
    </xf>
    <xf numFmtId="165" fontId="8" fillId="0" borderId="4" xfId="0" applyNumberFormat="1" applyFont="1" applyFill="1" applyBorder="1" applyAlignment="1"/>
    <xf numFmtId="164" fontId="8" fillId="0" borderId="4" xfId="0" applyNumberFormat="1" applyFont="1" applyFill="1" applyBorder="1" applyAlignment="1"/>
    <xf numFmtId="0" fontId="12" fillId="0" borderId="0" xfId="0" applyFont="1" applyFill="1" applyAlignment="1"/>
    <xf numFmtId="0" fontId="8" fillId="0" borderId="4" xfId="0" applyFont="1" applyFill="1" applyBorder="1"/>
    <xf numFmtId="0" fontId="12" fillId="0" borderId="8" xfId="0" applyFont="1" applyFill="1" applyBorder="1" applyAlignment="1"/>
    <xf numFmtId="0" fontId="12" fillId="0" borderId="1" xfId="0" applyFont="1" applyFill="1" applyBorder="1" applyAlignment="1"/>
    <xf numFmtId="0" fontId="9" fillId="0" borderId="8" xfId="0" applyFont="1" applyFill="1" applyBorder="1" applyAlignment="1"/>
    <xf numFmtId="0" fontId="9" fillId="0" borderId="1" xfId="0" applyFont="1" applyFill="1" applyBorder="1" applyAlignment="1"/>
    <xf numFmtId="165" fontId="8" fillId="0" borderId="4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/>
    </xf>
    <xf numFmtId="0" fontId="8" fillId="0" borderId="9" xfId="0" applyFont="1" applyFill="1" applyBorder="1" applyAlignment="1"/>
    <xf numFmtId="164" fontId="8" fillId="0" borderId="10" xfId="0" applyNumberFormat="1" applyFont="1" applyFill="1" applyBorder="1" applyAlignment="1">
      <alignment horizontal="center"/>
    </xf>
    <xf numFmtId="0" fontId="8" fillId="0" borderId="10" xfId="0" applyFont="1" applyFill="1" applyBorder="1" applyAlignment="1">
      <alignment horizontal="right"/>
    </xf>
    <xf numFmtId="0" fontId="8" fillId="0" borderId="2" xfId="0" applyFont="1" applyFill="1" applyBorder="1" applyAlignment="1">
      <alignment wrapText="1"/>
    </xf>
    <xf numFmtId="0" fontId="9" fillId="0" borderId="12" xfId="0" applyFont="1" applyFill="1" applyBorder="1" applyAlignment="1">
      <alignment horizontal="center"/>
    </xf>
    <xf numFmtId="0" fontId="8" fillId="0" borderId="10" xfId="0" applyFont="1" applyFill="1" applyBorder="1" applyAlignment="1">
      <alignment wrapText="1"/>
    </xf>
    <xf numFmtId="0" fontId="11" fillId="0" borderId="10" xfId="0" applyFont="1" applyFill="1" applyBorder="1" applyAlignment="1"/>
    <xf numFmtId="0" fontId="8" fillId="0" borderId="11" xfId="0" applyFont="1" applyFill="1" applyBorder="1" applyAlignment="1">
      <alignment wrapText="1"/>
    </xf>
    <xf numFmtId="0" fontId="11" fillId="0" borderId="11" xfId="0" applyFont="1" applyFill="1" applyBorder="1" applyAlignment="1"/>
    <xf numFmtId="0" fontId="13" fillId="0" borderId="6" xfId="0" applyFont="1" applyFill="1" applyBorder="1" applyAlignment="1">
      <alignment horizontal="center" wrapText="1"/>
    </xf>
    <xf numFmtId="0" fontId="14" fillId="0" borderId="6" xfId="0" applyFont="1" applyFill="1" applyBorder="1"/>
    <xf numFmtId="0" fontId="13" fillId="0" borderId="7" xfId="0" applyFont="1" applyFill="1" applyBorder="1" applyAlignment="1">
      <alignment wrapText="1"/>
    </xf>
    <xf numFmtId="0" fontId="14" fillId="0" borderId="2" xfId="0" applyFont="1" applyFill="1" applyBorder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S985"/>
  <sheetViews>
    <sheetView tabSelected="1" topLeftCell="A115" workbookViewId="0">
      <selection activeCell="C116" sqref="C116"/>
    </sheetView>
  </sheetViews>
  <sheetFormatPr defaultColWidth="12.5703125" defaultRowHeight="15.75" customHeight="1"/>
  <cols>
    <col min="1" max="1" width="5.7109375" customWidth="1"/>
    <col min="2" max="2" width="55.140625" customWidth="1"/>
    <col min="3" max="3" width="6.42578125" customWidth="1"/>
    <col min="4" max="4" width="12.5703125" customWidth="1"/>
    <col min="5" max="5" width="7.5703125" customWidth="1"/>
    <col min="6" max="6" width="8.28515625" customWidth="1"/>
    <col min="7" max="7" width="11.42578125" customWidth="1"/>
    <col min="8" max="8" width="7" customWidth="1"/>
    <col min="9" max="9" width="7.28515625" customWidth="1"/>
  </cols>
  <sheetData>
    <row r="1" spans="1:9" s="18" customFormat="1" ht="15.75" customHeight="1">
      <c r="A1" s="20"/>
      <c r="B1" s="109" t="s">
        <v>321</v>
      </c>
      <c r="C1" s="109"/>
      <c r="D1" s="109"/>
      <c r="E1" s="109"/>
      <c r="F1" s="109"/>
      <c r="G1" s="109"/>
      <c r="H1" s="109"/>
      <c r="I1" s="20"/>
    </row>
    <row r="2" spans="1:9" s="18" customFormat="1" ht="15.75" customHeight="1">
      <c r="A2" s="20"/>
      <c r="B2" s="110" t="s">
        <v>322</v>
      </c>
      <c r="C2" s="110"/>
      <c r="D2" s="110"/>
      <c r="E2" s="110"/>
      <c r="F2" s="110"/>
      <c r="G2" s="110"/>
      <c r="H2" s="110"/>
      <c r="I2" s="20"/>
    </row>
    <row r="3" spans="1:9" s="18" customFormat="1" ht="15.75" customHeight="1">
      <c r="A3" s="20"/>
      <c r="B3" s="111" t="s">
        <v>323</v>
      </c>
      <c r="C3" s="111"/>
      <c r="D3" s="111"/>
      <c r="E3" s="111"/>
      <c r="F3" s="19"/>
      <c r="G3" s="19"/>
      <c r="H3" s="19"/>
      <c r="I3" s="20"/>
    </row>
    <row r="4" spans="1:9" ht="39">
      <c r="A4" s="21" t="s">
        <v>0</v>
      </c>
      <c r="B4" s="22" t="s">
        <v>1</v>
      </c>
      <c r="C4" s="23" t="s">
        <v>2</v>
      </c>
      <c r="D4" s="24" t="s">
        <v>3</v>
      </c>
      <c r="E4" s="64" t="s">
        <v>4</v>
      </c>
      <c r="F4" s="99" t="s">
        <v>5</v>
      </c>
      <c r="G4" s="99" t="s">
        <v>6</v>
      </c>
      <c r="H4" s="99" t="s">
        <v>7</v>
      </c>
      <c r="I4" s="63" t="s">
        <v>8</v>
      </c>
    </row>
    <row r="5" spans="1:9" ht="15.95" customHeight="1">
      <c r="A5" s="26">
        <v>1</v>
      </c>
      <c r="B5" s="27" t="s">
        <v>9</v>
      </c>
      <c r="C5" s="28" t="s">
        <v>10</v>
      </c>
      <c r="D5" s="29" t="s">
        <v>11</v>
      </c>
      <c r="E5" s="30">
        <v>46082</v>
      </c>
      <c r="F5" s="31">
        <v>66.849999999999994</v>
      </c>
      <c r="G5" s="32">
        <f t="shared" ref="G5:G6" si="0">F5*H5</f>
        <v>133.69999999999999</v>
      </c>
      <c r="H5" s="31">
        <v>2</v>
      </c>
      <c r="I5" s="33">
        <v>18</v>
      </c>
    </row>
    <row r="6" spans="1:9" ht="15.95" customHeight="1">
      <c r="A6" s="26">
        <v>2</v>
      </c>
      <c r="B6" s="34" t="s">
        <v>12</v>
      </c>
      <c r="C6" s="35" t="s">
        <v>13</v>
      </c>
      <c r="D6" s="36" t="s">
        <v>14</v>
      </c>
      <c r="E6" s="30">
        <v>46143</v>
      </c>
      <c r="F6" s="31">
        <v>25.44</v>
      </c>
      <c r="G6" s="32">
        <f t="shared" si="0"/>
        <v>101.76</v>
      </c>
      <c r="H6" s="31">
        <v>4</v>
      </c>
      <c r="I6" s="33"/>
    </row>
    <row r="7" spans="1:9" ht="15.95" customHeight="1">
      <c r="A7" s="26">
        <v>3</v>
      </c>
      <c r="B7" s="34" t="s">
        <v>12</v>
      </c>
      <c r="C7" s="35" t="s">
        <v>13</v>
      </c>
      <c r="D7" s="36" t="s">
        <v>15</v>
      </c>
      <c r="E7" s="37">
        <v>46539</v>
      </c>
      <c r="F7" s="31">
        <v>42.18</v>
      </c>
      <c r="G7" s="32">
        <f>F7*H7-0.02</f>
        <v>1223.2</v>
      </c>
      <c r="H7" s="31">
        <v>29</v>
      </c>
      <c r="I7" s="33"/>
    </row>
    <row r="8" spans="1:9" ht="15.95" customHeight="1">
      <c r="A8" s="26">
        <v>4</v>
      </c>
      <c r="B8" s="34" t="s">
        <v>12</v>
      </c>
      <c r="C8" s="35" t="s">
        <v>13</v>
      </c>
      <c r="D8" s="36" t="s">
        <v>16</v>
      </c>
      <c r="E8" s="30">
        <v>46447</v>
      </c>
      <c r="F8" s="31">
        <v>31.45</v>
      </c>
      <c r="G8" s="32">
        <f>F8*H8-0.05</f>
        <v>628.95000000000005</v>
      </c>
      <c r="H8" s="31">
        <v>20</v>
      </c>
      <c r="I8" s="33"/>
    </row>
    <row r="9" spans="1:9" ht="15.95" customHeight="1">
      <c r="A9" s="26">
        <v>5</v>
      </c>
      <c r="B9" s="34" t="s">
        <v>17</v>
      </c>
      <c r="C9" s="35" t="s">
        <v>18</v>
      </c>
      <c r="D9" s="36" t="s">
        <v>19</v>
      </c>
      <c r="E9" s="37">
        <v>46023</v>
      </c>
      <c r="F9" s="31">
        <v>32.185000000000002</v>
      </c>
      <c r="G9" s="32">
        <f t="shared" ref="G9:G11" si="1">F9*H9</f>
        <v>128.74</v>
      </c>
      <c r="H9" s="31">
        <v>4</v>
      </c>
      <c r="I9" s="33">
        <v>34</v>
      </c>
    </row>
    <row r="10" spans="1:9" ht="15.95" customHeight="1">
      <c r="A10" s="26">
        <v>6</v>
      </c>
      <c r="B10" s="34" t="s">
        <v>20</v>
      </c>
      <c r="C10" s="35" t="s">
        <v>10</v>
      </c>
      <c r="D10" s="36" t="s">
        <v>21</v>
      </c>
      <c r="E10" s="30">
        <v>46266</v>
      </c>
      <c r="F10" s="31">
        <v>46.16</v>
      </c>
      <c r="G10" s="32">
        <f t="shared" si="1"/>
        <v>323.12</v>
      </c>
      <c r="H10" s="31">
        <v>7</v>
      </c>
      <c r="I10" s="33">
        <v>196</v>
      </c>
    </row>
    <row r="11" spans="1:9" ht="15.95" customHeight="1">
      <c r="A11" s="26">
        <v>7</v>
      </c>
      <c r="B11" s="34" t="s">
        <v>22</v>
      </c>
      <c r="C11" s="35" t="s">
        <v>13</v>
      </c>
      <c r="D11" s="36" t="s">
        <v>23</v>
      </c>
      <c r="E11" s="30">
        <v>46692</v>
      </c>
      <c r="F11" s="32">
        <v>13.942</v>
      </c>
      <c r="G11" s="32">
        <f t="shared" si="1"/>
        <v>13.942</v>
      </c>
      <c r="H11" s="31">
        <v>1</v>
      </c>
      <c r="I11" s="33"/>
    </row>
    <row r="12" spans="1:9" ht="15.95" customHeight="1">
      <c r="A12" s="26">
        <v>8</v>
      </c>
      <c r="B12" s="34" t="s">
        <v>24</v>
      </c>
      <c r="C12" s="35" t="s">
        <v>10</v>
      </c>
      <c r="D12" s="36" t="s">
        <v>25</v>
      </c>
      <c r="E12" s="30">
        <v>46600</v>
      </c>
      <c r="F12" s="32">
        <v>27.55</v>
      </c>
      <c r="G12" s="32">
        <f>F12*H12+0.04</f>
        <v>413.29</v>
      </c>
      <c r="H12" s="31">
        <v>15</v>
      </c>
      <c r="I12" s="33">
        <v>144</v>
      </c>
    </row>
    <row r="13" spans="1:9" ht="15.95" customHeight="1">
      <c r="A13" s="26">
        <v>9</v>
      </c>
      <c r="B13" s="34" t="s">
        <v>26</v>
      </c>
      <c r="C13" s="35" t="s">
        <v>10</v>
      </c>
      <c r="D13" s="36" t="s">
        <v>19</v>
      </c>
      <c r="E13" s="30">
        <v>46784</v>
      </c>
      <c r="F13" s="32">
        <v>26.39</v>
      </c>
      <c r="G13" s="32">
        <f>F13*H13</f>
        <v>5278</v>
      </c>
      <c r="H13" s="31">
        <v>200</v>
      </c>
      <c r="I13" s="33"/>
    </row>
    <row r="14" spans="1:9" ht="15.95" customHeight="1">
      <c r="A14" s="26">
        <v>10</v>
      </c>
      <c r="B14" s="34" t="s">
        <v>27</v>
      </c>
      <c r="C14" s="35" t="s">
        <v>10</v>
      </c>
      <c r="D14" s="36" t="s">
        <v>28</v>
      </c>
      <c r="E14" s="37">
        <v>47665</v>
      </c>
      <c r="F14" s="31">
        <v>152.94999999999999</v>
      </c>
      <c r="G14" s="32">
        <f>F14*H14-0.06</f>
        <v>2141.2399999999998</v>
      </c>
      <c r="H14" s="31">
        <v>14</v>
      </c>
      <c r="I14" s="33">
        <v>280</v>
      </c>
    </row>
    <row r="15" spans="1:9" ht="15.95" customHeight="1">
      <c r="A15" s="26">
        <v>11</v>
      </c>
      <c r="B15" s="34" t="s">
        <v>29</v>
      </c>
      <c r="C15" s="35" t="s">
        <v>10</v>
      </c>
      <c r="D15" s="36" t="s">
        <v>25</v>
      </c>
      <c r="E15" s="37">
        <v>47665</v>
      </c>
      <c r="F15" s="31">
        <v>185.31</v>
      </c>
      <c r="G15" s="32">
        <f>F15*H15+0.07</f>
        <v>3706.27</v>
      </c>
      <c r="H15" s="31">
        <v>20</v>
      </c>
      <c r="I15" s="33">
        <v>192</v>
      </c>
    </row>
    <row r="16" spans="1:9" ht="15.95" customHeight="1">
      <c r="A16" s="26">
        <v>12</v>
      </c>
      <c r="B16" s="38" t="s">
        <v>32</v>
      </c>
      <c r="C16" s="39" t="s">
        <v>30</v>
      </c>
      <c r="D16" s="36" t="s">
        <v>31</v>
      </c>
      <c r="E16" s="30">
        <v>46447</v>
      </c>
      <c r="F16" s="32">
        <v>22</v>
      </c>
      <c r="G16" s="32">
        <f t="shared" ref="G16:G20" si="2">F16*H16</f>
        <v>66</v>
      </c>
      <c r="H16" s="31">
        <v>3</v>
      </c>
      <c r="I16" s="33"/>
    </row>
    <row r="17" spans="1:9" ht="15.95" customHeight="1">
      <c r="A17" s="26">
        <v>13</v>
      </c>
      <c r="B17" s="38" t="s">
        <v>32</v>
      </c>
      <c r="C17" s="39" t="s">
        <v>30</v>
      </c>
      <c r="D17" s="36" t="s">
        <v>31</v>
      </c>
      <c r="E17" s="30">
        <v>46447</v>
      </c>
      <c r="F17" s="32">
        <v>22</v>
      </c>
      <c r="G17" s="32">
        <f t="shared" si="2"/>
        <v>22</v>
      </c>
      <c r="H17" s="31">
        <v>1</v>
      </c>
      <c r="I17" s="33"/>
    </row>
    <row r="18" spans="1:9" ht="15.95" customHeight="1">
      <c r="A18" s="26">
        <v>14</v>
      </c>
      <c r="B18" s="40" t="s">
        <v>33</v>
      </c>
      <c r="C18" s="39" t="s">
        <v>34</v>
      </c>
      <c r="D18" s="36" t="s">
        <v>35</v>
      </c>
      <c r="E18" s="30">
        <v>47119</v>
      </c>
      <c r="F18" s="31">
        <v>7.5330000000000004</v>
      </c>
      <c r="G18" s="32">
        <f t="shared" si="2"/>
        <v>75.33</v>
      </c>
      <c r="H18" s="31">
        <v>10</v>
      </c>
      <c r="I18" s="33"/>
    </row>
    <row r="19" spans="1:9" ht="15.95" customHeight="1">
      <c r="A19" s="26">
        <v>15</v>
      </c>
      <c r="B19" s="40" t="s">
        <v>36</v>
      </c>
      <c r="C19" s="39" t="s">
        <v>34</v>
      </c>
      <c r="D19" s="36" t="s">
        <v>25</v>
      </c>
      <c r="E19" s="30">
        <v>47484</v>
      </c>
      <c r="F19" s="31">
        <v>70.14</v>
      </c>
      <c r="G19" s="32">
        <f t="shared" si="2"/>
        <v>210.42000000000002</v>
      </c>
      <c r="H19" s="31">
        <v>3</v>
      </c>
      <c r="I19" s="33">
        <v>30</v>
      </c>
    </row>
    <row r="20" spans="1:9" ht="15.95" customHeight="1">
      <c r="A20" s="26">
        <v>16</v>
      </c>
      <c r="B20" s="34" t="s">
        <v>37</v>
      </c>
      <c r="C20" s="35" t="s">
        <v>10</v>
      </c>
      <c r="D20" s="36" t="s">
        <v>38</v>
      </c>
      <c r="E20" s="30">
        <v>46447</v>
      </c>
      <c r="F20" s="31">
        <v>17.3</v>
      </c>
      <c r="G20" s="32">
        <f t="shared" si="2"/>
        <v>2352.8000000000002</v>
      </c>
      <c r="H20" s="31">
        <v>136</v>
      </c>
      <c r="I20" s="33">
        <v>679</v>
      </c>
    </row>
    <row r="21" spans="1:9" ht="15.95" customHeight="1">
      <c r="A21" s="26">
        <v>17</v>
      </c>
      <c r="B21" s="34" t="s">
        <v>39</v>
      </c>
      <c r="C21" s="35" t="s">
        <v>10</v>
      </c>
      <c r="D21" s="36" t="s">
        <v>40</v>
      </c>
      <c r="E21" s="30">
        <v>46419</v>
      </c>
      <c r="F21" s="31">
        <v>21.914000000000001</v>
      </c>
      <c r="G21" s="32">
        <f t="shared" ref="G21:G22" si="3">F21*H21-0.01</f>
        <v>43.818000000000005</v>
      </c>
      <c r="H21" s="31">
        <v>2</v>
      </c>
      <c r="I21" s="33">
        <v>20</v>
      </c>
    </row>
    <row r="22" spans="1:9" ht="15.95" customHeight="1">
      <c r="A22" s="26">
        <v>18</v>
      </c>
      <c r="B22" s="34" t="s">
        <v>39</v>
      </c>
      <c r="C22" s="35" t="s">
        <v>10</v>
      </c>
      <c r="D22" s="36" t="s">
        <v>40</v>
      </c>
      <c r="E22" s="30">
        <v>46419</v>
      </c>
      <c r="F22" s="31">
        <v>21.914000000000001</v>
      </c>
      <c r="G22" s="32">
        <f t="shared" si="3"/>
        <v>87.646000000000001</v>
      </c>
      <c r="H22" s="31">
        <v>4</v>
      </c>
      <c r="I22" s="33">
        <v>34</v>
      </c>
    </row>
    <row r="23" spans="1:9" ht="15.95" customHeight="1">
      <c r="A23" s="26">
        <v>19</v>
      </c>
      <c r="B23" s="34" t="s">
        <v>41</v>
      </c>
      <c r="C23" s="35" t="s">
        <v>10</v>
      </c>
      <c r="D23" s="36" t="s">
        <v>40</v>
      </c>
      <c r="E23" s="30">
        <v>46722</v>
      </c>
      <c r="F23" s="31">
        <v>27.07</v>
      </c>
      <c r="G23" s="32">
        <f t="shared" ref="G23:G25" si="4">F23*H23</f>
        <v>270.7</v>
      </c>
      <c r="H23" s="31">
        <v>10</v>
      </c>
      <c r="I23" s="33">
        <v>100</v>
      </c>
    </row>
    <row r="24" spans="1:9" ht="15.95" customHeight="1">
      <c r="A24" s="26">
        <v>20</v>
      </c>
      <c r="B24" s="34" t="s">
        <v>42</v>
      </c>
      <c r="C24" s="35" t="s">
        <v>18</v>
      </c>
      <c r="D24" s="36" t="s">
        <v>43</v>
      </c>
      <c r="E24" s="30">
        <v>46054</v>
      </c>
      <c r="F24" s="31">
        <v>21.19</v>
      </c>
      <c r="G24" s="31">
        <f t="shared" si="4"/>
        <v>42.38</v>
      </c>
      <c r="H24" s="31">
        <v>2</v>
      </c>
      <c r="I24" s="33">
        <v>20</v>
      </c>
    </row>
    <row r="25" spans="1:9" ht="15.95" customHeight="1">
      <c r="A25" s="26">
        <v>21</v>
      </c>
      <c r="B25" s="34" t="s">
        <v>330</v>
      </c>
      <c r="C25" s="35" t="s">
        <v>10</v>
      </c>
      <c r="D25" s="36" t="s">
        <v>331</v>
      </c>
      <c r="E25" s="37">
        <v>47058</v>
      </c>
      <c r="F25" s="32">
        <v>607.61</v>
      </c>
      <c r="G25" s="31">
        <f t="shared" si="4"/>
        <v>607.61</v>
      </c>
      <c r="H25" s="31">
        <v>1</v>
      </c>
      <c r="I25" s="33">
        <v>10</v>
      </c>
    </row>
    <row r="26" spans="1:9" ht="15.95" customHeight="1">
      <c r="A26" s="26">
        <v>22</v>
      </c>
      <c r="B26" s="34" t="s">
        <v>44</v>
      </c>
      <c r="C26" s="35" t="s">
        <v>10</v>
      </c>
      <c r="D26" s="36" t="s">
        <v>45</v>
      </c>
      <c r="E26" s="30">
        <v>46935</v>
      </c>
      <c r="F26" s="32">
        <v>71.239999999999995</v>
      </c>
      <c r="G26" s="32">
        <f>F26*H26+0.01</f>
        <v>712.41</v>
      </c>
      <c r="H26" s="31">
        <v>10</v>
      </c>
      <c r="I26" s="25">
        <v>50</v>
      </c>
    </row>
    <row r="27" spans="1:9" ht="15.95" customHeight="1">
      <c r="A27" s="26">
        <v>23</v>
      </c>
      <c r="B27" s="34" t="s">
        <v>47</v>
      </c>
      <c r="C27" s="35" t="s">
        <v>10</v>
      </c>
      <c r="D27" s="36" t="s">
        <v>46</v>
      </c>
      <c r="E27" s="30">
        <v>46235</v>
      </c>
      <c r="F27" s="31">
        <v>38.840000000000003</v>
      </c>
      <c r="G27" s="32">
        <f t="shared" ref="G27" si="5">F27*H27</f>
        <v>116.52000000000001</v>
      </c>
      <c r="H27" s="31">
        <v>3</v>
      </c>
      <c r="I27" s="33">
        <v>21</v>
      </c>
    </row>
    <row r="28" spans="1:9" ht="15.95" customHeight="1">
      <c r="A28" s="26">
        <v>24</v>
      </c>
      <c r="B28" s="34" t="s">
        <v>48</v>
      </c>
      <c r="C28" s="35" t="s">
        <v>10</v>
      </c>
      <c r="D28" s="36" t="s">
        <v>49</v>
      </c>
      <c r="E28" s="37">
        <v>46966</v>
      </c>
      <c r="F28" s="31">
        <v>106.67</v>
      </c>
      <c r="G28" s="32">
        <f>F28*H28-0.03</f>
        <v>2133.37</v>
      </c>
      <c r="H28" s="31">
        <v>20</v>
      </c>
      <c r="I28" s="33">
        <v>383</v>
      </c>
    </row>
    <row r="29" spans="1:9" ht="15.95" customHeight="1">
      <c r="A29" s="26">
        <v>25</v>
      </c>
      <c r="B29" s="34" t="s">
        <v>50</v>
      </c>
      <c r="C29" s="35" t="s">
        <v>10</v>
      </c>
      <c r="D29" s="36" t="s">
        <v>49</v>
      </c>
      <c r="E29" s="37">
        <v>46082</v>
      </c>
      <c r="F29" s="31">
        <v>37.8673</v>
      </c>
      <c r="G29" s="32">
        <f t="shared" ref="G29:G31" si="6">F29*H29</f>
        <v>378.673</v>
      </c>
      <c r="H29" s="31">
        <v>10</v>
      </c>
      <c r="I29" s="33">
        <v>185</v>
      </c>
    </row>
    <row r="30" spans="1:9" ht="15.95" customHeight="1">
      <c r="A30" s="26">
        <v>26</v>
      </c>
      <c r="B30" s="27" t="s">
        <v>51</v>
      </c>
      <c r="C30" s="35" t="s">
        <v>10</v>
      </c>
      <c r="D30" s="36" t="s">
        <v>49</v>
      </c>
      <c r="E30" s="37">
        <v>46419</v>
      </c>
      <c r="F30" s="31">
        <v>37.229999999999997</v>
      </c>
      <c r="G30" s="32">
        <f t="shared" si="6"/>
        <v>260.60999999999996</v>
      </c>
      <c r="H30" s="31">
        <v>7</v>
      </c>
      <c r="I30" s="33">
        <v>130</v>
      </c>
    </row>
    <row r="31" spans="1:9" ht="15.95" customHeight="1">
      <c r="A31" s="26">
        <v>27</v>
      </c>
      <c r="B31" s="27" t="s">
        <v>51</v>
      </c>
      <c r="C31" s="35" t="s">
        <v>10</v>
      </c>
      <c r="D31" s="36" t="s">
        <v>49</v>
      </c>
      <c r="E31" s="37">
        <v>46508</v>
      </c>
      <c r="F31" s="41">
        <v>36.549999999999997</v>
      </c>
      <c r="G31" s="32">
        <f t="shared" si="6"/>
        <v>73.099999999999994</v>
      </c>
      <c r="H31" s="31">
        <v>2</v>
      </c>
      <c r="I31" s="33">
        <v>40</v>
      </c>
    </row>
    <row r="32" spans="1:9" ht="15.95" customHeight="1">
      <c r="A32" s="26">
        <v>28</v>
      </c>
      <c r="B32" s="27" t="s">
        <v>51</v>
      </c>
      <c r="C32" s="35" t="s">
        <v>10</v>
      </c>
      <c r="D32" s="36" t="s">
        <v>49</v>
      </c>
      <c r="E32" s="37">
        <v>46874</v>
      </c>
      <c r="F32" s="41">
        <v>67.97</v>
      </c>
      <c r="G32" s="32">
        <f>F32*H32-0.17</f>
        <v>3262.39</v>
      </c>
      <c r="H32" s="31">
        <v>48</v>
      </c>
      <c r="I32" s="33">
        <v>960</v>
      </c>
    </row>
    <row r="33" spans="1:9" ht="15.95" customHeight="1">
      <c r="A33" s="26">
        <v>29</v>
      </c>
      <c r="B33" s="34" t="s">
        <v>52</v>
      </c>
      <c r="C33" s="35" t="s">
        <v>10</v>
      </c>
      <c r="D33" s="36" t="s">
        <v>53</v>
      </c>
      <c r="E33" s="37">
        <v>46997</v>
      </c>
      <c r="F33" s="41">
        <v>54.31</v>
      </c>
      <c r="G33" s="32">
        <f>F33*H33+0.01</f>
        <v>162.94</v>
      </c>
      <c r="H33" s="31">
        <v>3</v>
      </c>
      <c r="I33" s="33">
        <v>140</v>
      </c>
    </row>
    <row r="34" spans="1:9" ht="15.95" customHeight="1">
      <c r="A34" s="26">
        <v>30</v>
      </c>
      <c r="B34" s="34" t="s">
        <v>54</v>
      </c>
      <c r="C34" s="35" t="s">
        <v>13</v>
      </c>
      <c r="D34" s="36" t="s">
        <v>55</v>
      </c>
      <c r="E34" s="37">
        <v>46753</v>
      </c>
      <c r="F34" s="41">
        <v>46.72</v>
      </c>
      <c r="G34" s="32">
        <f>F34*H34-0.06</f>
        <v>654.02</v>
      </c>
      <c r="H34" s="31">
        <v>14</v>
      </c>
      <c r="I34" s="33"/>
    </row>
    <row r="35" spans="1:9" ht="15.95" customHeight="1">
      <c r="A35" s="26">
        <v>31</v>
      </c>
      <c r="B35" s="34" t="s">
        <v>56</v>
      </c>
      <c r="C35" s="35" t="s">
        <v>10</v>
      </c>
      <c r="D35" s="36" t="s">
        <v>25</v>
      </c>
      <c r="E35" s="37">
        <v>47515</v>
      </c>
      <c r="F35" s="41">
        <v>77.09</v>
      </c>
      <c r="G35" s="32">
        <f t="shared" ref="G35:G44" si="7">F35*H35</f>
        <v>77.09</v>
      </c>
      <c r="H35" s="31">
        <v>1</v>
      </c>
      <c r="I35" s="33">
        <v>5</v>
      </c>
    </row>
    <row r="36" spans="1:9" ht="15.95" customHeight="1">
      <c r="A36" s="26">
        <v>32</v>
      </c>
      <c r="B36" s="34" t="s">
        <v>57</v>
      </c>
      <c r="C36" s="35" t="s">
        <v>58</v>
      </c>
      <c r="D36" s="36" t="s">
        <v>59</v>
      </c>
      <c r="E36" s="37">
        <v>46113</v>
      </c>
      <c r="F36" s="41">
        <v>152.881666</v>
      </c>
      <c r="G36" s="32">
        <f t="shared" si="7"/>
        <v>3516.2783179999997</v>
      </c>
      <c r="H36" s="31">
        <v>23</v>
      </c>
      <c r="I36" s="33"/>
    </row>
    <row r="37" spans="1:9" ht="15.95" customHeight="1">
      <c r="A37" s="26">
        <v>33</v>
      </c>
      <c r="B37" s="34" t="s">
        <v>60</v>
      </c>
      <c r="C37" s="35" t="s">
        <v>10</v>
      </c>
      <c r="D37" s="36" t="s">
        <v>61</v>
      </c>
      <c r="E37" s="37">
        <v>46174</v>
      </c>
      <c r="F37" s="31">
        <v>11.3</v>
      </c>
      <c r="G37" s="32">
        <f t="shared" si="7"/>
        <v>45.2</v>
      </c>
      <c r="H37" s="31">
        <v>4</v>
      </c>
      <c r="I37" s="33">
        <v>40</v>
      </c>
    </row>
    <row r="38" spans="1:9" ht="15.95" customHeight="1">
      <c r="A38" s="26">
        <v>34</v>
      </c>
      <c r="B38" s="34" t="s">
        <v>62</v>
      </c>
      <c r="C38" s="35" t="s">
        <v>10</v>
      </c>
      <c r="D38" s="36" t="s">
        <v>63</v>
      </c>
      <c r="E38" s="37">
        <v>46692</v>
      </c>
      <c r="F38" s="31">
        <v>25.3</v>
      </c>
      <c r="G38" s="32">
        <f t="shared" si="7"/>
        <v>75.900000000000006</v>
      </c>
      <c r="H38" s="31">
        <v>3</v>
      </c>
      <c r="I38" s="33">
        <v>25</v>
      </c>
    </row>
    <row r="39" spans="1:9" ht="15.95" customHeight="1">
      <c r="A39" s="26">
        <v>35</v>
      </c>
      <c r="B39" s="34" t="s">
        <v>62</v>
      </c>
      <c r="C39" s="35" t="s">
        <v>10</v>
      </c>
      <c r="D39" s="36" t="s">
        <v>63</v>
      </c>
      <c r="E39" s="37">
        <v>46692</v>
      </c>
      <c r="F39" s="31">
        <v>25.3</v>
      </c>
      <c r="G39" s="32">
        <f t="shared" si="7"/>
        <v>25.3</v>
      </c>
      <c r="H39" s="31">
        <v>1</v>
      </c>
      <c r="I39" s="33">
        <v>8</v>
      </c>
    </row>
    <row r="40" spans="1:9" ht="15.95" customHeight="1">
      <c r="A40" s="26">
        <v>36</v>
      </c>
      <c r="B40" s="34" t="s">
        <v>64</v>
      </c>
      <c r="C40" s="35" t="s">
        <v>10</v>
      </c>
      <c r="D40" s="36" t="s">
        <v>63</v>
      </c>
      <c r="E40" s="37">
        <v>47150</v>
      </c>
      <c r="F40" s="31">
        <v>31.02</v>
      </c>
      <c r="G40" s="32">
        <f t="shared" si="7"/>
        <v>961.62</v>
      </c>
      <c r="H40" s="31">
        <v>31</v>
      </c>
      <c r="I40" s="33">
        <v>310</v>
      </c>
    </row>
    <row r="41" spans="1:9" ht="15.95" customHeight="1">
      <c r="A41" s="26">
        <v>37</v>
      </c>
      <c r="B41" s="34" t="s">
        <v>65</v>
      </c>
      <c r="C41" s="35" t="s">
        <v>10</v>
      </c>
      <c r="D41" s="36" t="s">
        <v>66</v>
      </c>
      <c r="E41" s="30">
        <v>46266</v>
      </c>
      <c r="F41" s="31">
        <v>90.63</v>
      </c>
      <c r="G41" s="32">
        <f t="shared" si="7"/>
        <v>271.89</v>
      </c>
      <c r="H41" s="31">
        <v>3</v>
      </c>
      <c r="I41" s="33">
        <v>29</v>
      </c>
    </row>
    <row r="42" spans="1:9" ht="15.95" customHeight="1">
      <c r="A42" s="26">
        <v>38</v>
      </c>
      <c r="B42" s="34" t="s">
        <v>65</v>
      </c>
      <c r="C42" s="35" t="s">
        <v>10</v>
      </c>
      <c r="D42" s="36" t="s">
        <v>66</v>
      </c>
      <c r="E42" s="30">
        <v>46266</v>
      </c>
      <c r="F42" s="31">
        <v>90.63</v>
      </c>
      <c r="G42" s="32">
        <f t="shared" si="7"/>
        <v>90.63</v>
      </c>
      <c r="H42" s="31">
        <v>1</v>
      </c>
      <c r="I42" s="33">
        <v>2</v>
      </c>
    </row>
    <row r="43" spans="1:9" ht="15.95" customHeight="1">
      <c r="A43" s="26">
        <v>39</v>
      </c>
      <c r="B43" s="34" t="s">
        <v>67</v>
      </c>
      <c r="C43" s="35" t="s">
        <v>10</v>
      </c>
      <c r="D43" s="36" t="s">
        <v>63</v>
      </c>
      <c r="E43" s="30">
        <v>46539</v>
      </c>
      <c r="F43" s="31">
        <v>18.309999999999999</v>
      </c>
      <c r="G43" s="32">
        <f t="shared" si="7"/>
        <v>91.55</v>
      </c>
      <c r="H43" s="31">
        <v>5</v>
      </c>
      <c r="I43" s="33">
        <v>42</v>
      </c>
    </row>
    <row r="44" spans="1:9" ht="15.95" customHeight="1">
      <c r="A44" s="26">
        <v>40</v>
      </c>
      <c r="B44" s="34" t="s">
        <v>68</v>
      </c>
      <c r="C44" s="35" t="s">
        <v>10</v>
      </c>
      <c r="D44" s="36" t="s">
        <v>63</v>
      </c>
      <c r="E44" s="30">
        <v>46813</v>
      </c>
      <c r="F44" s="31">
        <v>22.34</v>
      </c>
      <c r="G44" s="32">
        <f t="shared" si="7"/>
        <v>424.46</v>
      </c>
      <c r="H44" s="31">
        <v>19</v>
      </c>
      <c r="I44" s="33">
        <v>190</v>
      </c>
    </row>
    <row r="45" spans="1:9" ht="15.95" customHeight="1">
      <c r="A45" s="26">
        <v>41</v>
      </c>
      <c r="B45" s="34" t="s">
        <v>70</v>
      </c>
      <c r="C45" s="35" t="s">
        <v>13</v>
      </c>
      <c r="D45" s="36" t="s">
        <v>59</v>
      </c>
      <c r="E45" s="30">
        <v>46935</v>
      </c>
      <c r="F45" s="31">
        <v>16.760000000000002</v>
      </c>
      <c r="G45" s="32">
        <f>F45*H45-0.08</f>
        <v>335.12000000000006</v>
      </c>
      <c r="H45" s="31">
        <v>20</v>
      </c>
      <c r="I45" s="33"/>
    </row>
    <row r="46" spans="1:9" ht="15.95" customHeight="1">
      <c r="A46" s="26">
        <v>42</v>
      </c>
      <c r="B46" s="34" t="s">
        <v>70</v>
      </c>
      <c r="C46" s="35" t="s">
        <v>13</v>
      </c>
      <c r="D46" s="36" t="s">
        <v>59</v>
      </c>
      <c r="E46" s="30">
        <v>46905</v>
      </c>
      <c r="F46" s="31">
        <v>16.760000000000002</v>
      </c>
      <c r="G46" s="32">
        <f>F46*H46-0.04</f>
        <v>167.56000000000003</v>
      </c>
      <c r="H46" s="31">
        <v>10</v>
      </c>
      <c r="I46" s="33"/>
    </row>
    <row r="47" spans="1:9" ht="15.95" customHeight="1">
      <c r="A47" s="26">
        <v>43</v>
      </c>
      <c r="B47" s="34" t="s">
        <v>71</v>
      </c>
      <c r="C47" s="35" t="s">
        <v>10</v>
      </c>
      <c r="D47" s="36" t="s">
        <v>69</v>
      </c>
      <c r="E47" s="30">
        <v>46478</v>
      </c>
      <c r="F47" s="31">
        <v>17.66</v>
      </c>
      <c r="G47" s="32">
        <f t="shared" ref="G47:G50" si="8">F47*H47</f>
        <v>282.56</v>
      </c>
      <c r="H47" s="31">
        <v>16</v>
      </c>
      <c r="I47" s="33"/>
    </row>
    <row r="48" spans="1:9" ht="15.95" customHeight="1">
      <c r="A48" s="26">
        <v>44</v>
      </c>
      <c r="B48" s="34" t="s">
        <v>72</v>
      </c>
      <c r="C48" s="35" t="s">
        <v>10</v>
      </c>
      <c r="D48" s="36" t="s">
        <v>73</v>
      </c>
      <c r="E48" s="37">
        <v>46327</v>
      </c>
      <c r="F48" s="31">
        <v>14.787000000000001</v>
      </c>
      <c r="G48" s="32">
        <f t="shared" si="8"/>
        <v>103.509</v>
      </c>
      <c r="H48" s="31">
        <v>7</v>
      </c>
      <c r="I48" s="33">
        <v>35</v>
      </c>
    </row>
    <row r="49" spans="1:9" ht="15.95" customHeight="1">
      <c r="A49" s="26">
        <v>45</v>
      </c>
      <c r="B49" s="34" t="s">
        <v>74</v>
      </c>
      <c r="C49" s="35" t="s">
        <v>10</v>
      </c>
      <c r="D49" s="36" t="s">
        <v>75</v>
      </c>
      <c r="E49" s="30">
        <v>46357</v>
      </c>
      <c r="F49" s="31">
        <v>16.5</v>
      </c>
      <c r="G49" s="32">
        <f t="shared" si="8"/>
        <v>495</v>
      </c>
      <c r="H49" s="31">
        <v>30</v>
      </c>
      <c r="I49" s="33">
        <v>300</v>
      </c>
    </row>
    <row r="50" spans="1:9" ht="15.95" customHeight="1">
      <c r="A50" s="26">
        <v>46</v>
      </c>
      <c r="B50" s="34" t="s">
        <v>74</v>
      </c>
      <c r="C50" s="35" t="s">
        <v>10</v>
      </c>
      <c r="D50" s="36" t="s">
        <v>75</v>
      </c>
      <c r="E50" s="30">
        <v>46357</v>
      </c>
      <c r="F50" s="31">
        <v>16.5</v>
      </c>
      <c r="G50" s="32">
        <f t="shared" si="8"/>
        <v>49.5</v>
      </c>
      <c r="H50" s="31">
        <v>3</v>
      </c>
      <c r="I50" s="33">
        <v>25</v>
      </c>
    </row>
    <row r="51" spans="1:9" ht="15.95" customHeight="1">
      <c r="A51" s="26">
        <v>47</v>
      </c>
      <c r="B51" s="42" t="s">
        <v>76</v>
      </c>
      <c r="C51" s="35" t="s">
        <v>13</v>
      </c>
      <c r="D51" s="43" t="s">
        <v>77</v>
      </c>
      <c r="E51" s="30">
        <v>46023</v>
      </c>
      <c r="F51" s="32">
        <v>20.48</v>
      </c>
      <c r="G51" s="31">
        <f>F51*H51-0.02</f>
        <v>40.94</v>
      </c>
      <c r="H51" s="31">
        <v>2</v>
      </c>
      <c r="I51" s="33"/>
    </row>
    <row r="52" spans="1:9" ht="15.95" customHeight="1">
      <c r="A52" s="26">
        <v>48</v>
      </c>
      <c r="B52" s="34" t="s">
        <v>76</v>
      </c>
      <c r="C52" s="35" t="s">
        <v>13</v>
      </c>
      <c r="D52" s="36" t="s">
        <v>77</v>
      </c>
      <c r="E52" s="30">
        <v>46508</v>
      </c>
      <c r="F52" s="31">
        <v>11.78</v>
      </c>
      <c r="G52" s="31">
        <f>F52*H52+0.07</f>
        <v>1142.7299999999998</v>
      </c>
      <c r="H52" s="31">
        <v>97</v>
      </c>
      <c r="I52" s="33"/>
    </row>
    <row r="53" spans="1:9" ht="15.95" customHeight="1">
      <c r="A53" s="26">
        <v>49</v>
      </c>
      <c r="B53" s="34" t="s">
        <v>78</v>
      </c>
      <c r="C53" s="35" t="s">
        <v>13</v>
      </c>
      <c r="D53" s="36" t="s">
        <v>59</v>
      </c>
      <c r="E53" s="30">
        <v>46054</v>
      </c>
      <c r="F53" s="31">
        <v>69.849999999999994</v>
      </c>
      <c r="G53" s="32">
        <f>F53*H53</f>
        <v>69.849999999999994</v>
      </c>
      <c r="H53" s="31">
        <v>1</v>
      </c>
      <c r="I53" s="33"/>
    </row>
    <row r="54" spans="1:9" ht="30">
      <c r="A54" s="26">
        <v>50</v>
      </c>
      <c r="B54" s="34" t="s">
        <v>79</v>
      </c>
      <c r="C54" s="35" t="s">
        <v>10</v>
      </c>
      <c r="D54" s="36" t="s">
        <v>80</v>
      </c>
      <c r="E54" s="30">
        <v>46569</v>
      </c>
      <c r="F54" s="31">
        <v>77.430000000000007</v>
      </c>
      <c r="G54" s="32">
        <f>F54*H54-0.01</f>
        <v>232.28000000000003</v>
      </c>
      <c r="H54" s="31">
        <v>3</v>
      </c>
      <c r="I54" s="33"/>
    </row>
    <row r="55" spans="1:9" ht="15.95" customHeight="1">
      <c r="A55" s="26">
        <v>51</v>
      </c>
      <c r="B55" s="34" t="s">
        <v>81</v>
      </c>
      <c r="C55" s="35" t="s">
        <v>13</v>
      </c>
      <c r="D55" s="36" t="s">
        <v>82</v>
      </c>
      <c r="E55" s="30">
        <v>46388</v>
      </c>
      <c r="F55" s="31">
        <v>28.37</v>
      </c>
      <c r="G55" s="31">
        <f t="shared" ref="G55:G60" si="9">F55*H55</f>
        <v>170.22</v>
      </c>
      <c r="H55" s="31">
        <v>6</v>
      </c>
      <c r="I55" s="33"/>
    </row>
    <row r="56" spans="1:9" ht="15.95" customHeight="1">
      <c r="A56" s="26">
        <v>52</v>
      </c>
      <c r="B56" s="34" t="s">
        <v>83</v>
      </c>
      <c r="C56" s="35" t="s">
        <v>13</v>
      </c>
      <c r="D56" s="36" t="s">
        <v>77</v>
      </c>
      <c r="E56" s="37">
        <v>46784</v>
      </c>
      <c r="F56" s="32">
        <v>27</v>
      </c>
      <c r="G56" s="32">
        <f t="shared" si="9"/>
        <v>10503</v>
      </c>
      <c r="H56" s="31">
        <v>389</v>
      </c>
      <c r="I56" s="33"/>
    </row>
    <row r="57" spans="1:9" ht="15.95" customHeight="1">
      <c r="A57" s="26">
        <v>53</v>
      </c>
      <c r="B57" s="34" t="s">
        <v>84</v>
      </c>
      <c r="C57" s="35" t="s">
        <v>34</v>
      </c>
      <c r="D57" s="36" t="s">
        <v>66</v>
      </c>
      <c r="E57" s="30">
        <v>46784</v>
      </c>
      <c r="F57" s="32">
        <v>26.96</v>
      </c>
      <c r="G57" s="31">
        <f t="shared" si="9"/>
        <v>26.96</v>
      </c>
      <c r="H57" s="31">
        <v>1</v>
      </c>
      <c r="I57" s="33">
        <v>3</v>
      </c>
    </row>
    <row r="58" spans="1:9" ht="15.95" customHeight="1">
      <c r="A58" s="26">
        <v>54</v>
      </c>
      <c r="B58" s="34" t="s">
        <v>85</v>
      </c>
      <c r="C58" s="35" t="s">
        <v>58</v>
      </c>
      <c r="D58" s="36" t="s">
        <v>59</v>
      </c>
      <c r="E58" s="44">
        <v>46113</v>
      </c>
      <c r="F58" s="41">
        <v>26.364660000000001</v>
      </c>
      <c r="G58" s="32">
        <f t="shared" si="9"/>
        <v>580.02251999999999</v>
      </c>
      <c r="H58" s="31">
        <v>22</v>
      </c>
      <c r="I58" s="33"/>
    </row>
    <row r="59" spans="1:9" ht="15.95" customHeight="1">
      <c r="A59" s="26">
        <v>55</v>
      </c>
      <c r="B59" s="34" t="s">
        <v>86</v>
      </c>
      <c r="C59" s="35" t="s">
        <v>10</v>
      </c>
      <c r="D59" s="36" t="s">
        <v>87</v>
      </c>
      <c r="E59" s="30">
        <v>46327</v>
      </c>
      <c r="F59" s="31">
        <v>16.48</v>
      </c>
      <c r="G59" s="32">
        <f t="shared" si="9"/>
        <v>49.44</v>
      </c>
      <c r="H59" s="31">
        <v>3</v>
      </c>
      <c r="I59" s="33">
        <v>150</v>
      </c>
    </row>
    <row r="60" spans="1:9" ht="15.95" customHeight="1">
      <c r="A60" s="26">
        <v>56</v>
      </c>
      <c r="B60" s="34" t="s">
        <v>88</v>
      </c>
      <c r="C60" s="35" t="s">
        <v>10</v>
      </c>
      <c r="D60" s="36" t="s">
        <v>89</v>
      </c>
      <c r="E60" s="30">
        <v>46357</v>
      </c>
      <c r="F60" s="31">
        <v>45.143000000000001</v>
      </c>
      <c r="G60" s="31">
        <f t="shared" si="9"/>
        <v>180.572</v>
      </c>
      <c r="H60" s="31">
        <v>4</v>
      </c>
      <c r="I60" s="33">
        <v>80</v>
      </c>
    </row>
    <row r="61" spans="1:9" ht="15.95" customHeight="1">
      <c r="A61" s="26">
        <v>57</v>
      </c>
      <c r="B61" s="34" t="s">
        <v>90</v>
      </c>
      <c r="C61" s="35" t="s">
        <v>10</v>
      </c>
      <c r="D61" s="36" t="s">
        <v>25</v>
      </c>
      <c r="E61" s="30">
        <v>46753</v>
      </c>
      <c r="F61" s="32">
        <v>33.729999999999997</v>
      </c>
      <c r="G61" s="31">
        <f>F61*H61-0.04</f>
        <v>337.25999999999993</v>
      </c>
      <c r="H61" s="31">
        <v>10</v>
      </c>
      <c r="I61" s="33">
        <v>98</v>
      </c>
    </row>
    <row r="62" spans="1:9" ht="15.95" customHeight="1">
      <c r="A62" s="26">
        <v>58</v>
      </c>
      <c r="B62" s="34" t="s">
        <v>91</v>
      </c>
      <c r="C62" s="35" t="s">
        <v>10</v>
      </c>
      <c r="D62" s="36" t="s">
        <v>73</v>
      </c>
      <c r="E62" s="30">
        <v>46235</v>
      </c>
      <c r="F62" s="32">
        <v>71.018000000000001</v>
      </c>
      <c r="G62" s="32">
        <f t="shared" ref="G62:G63" si="10">F62*H62-0.01</f>
        <v>355.08000000000004</v>
      </c>
      <c r="H62" s="31">
        <v>5</v>
      </c>
      <c r="I62" s="33">
        <v>25</v>
      </c>
    </row>
    <row r="63" spans="1:9" ht="15.95" customHeight="1">
      <c r="A63" s="26">
        <v>59</v>
      </c>
      <c r="B63" s="34" t="s">
        <v>92</v>
      </c>
      <c r="C63" s="35" t="s">
        <v>10</v>
      </c>
      <c r="D63" s="36" t="s">
        <v>73</v>
      </c>
      <c r="E63" s="30">
        <v>46235</v>
      </c>
      <c r="F63" s="31">
        <v>71.02</v>
      </c>
      <c r="G63" s="32">
        <f t="shared" si="10"/>
        <v>142.03</v>
      </c>
      <c r="H63" s="31">
        <v>2</v>
      </c>
      <c r="I63" s="33">
        <v>6</v>
      </c>
    </row>
    <row r="64" spans="1:9" ht="15.95" customHeight="1">
      <c r="A64" s="26">
        <v>60</v>
      </c>
      <c r="B64" s="27" t="s">
        <v>93</v>
      </c>
      <c r="C64" s="45" t="s">
        <v>13</v>
      </c>
      <c r="D64" s="29" t="s">
        <v>94</v>
      </c>
      <c r="E64" s="46">
        <v>46447</v>
      </c>
      <c r="F64" s="31">
        <v>15.13</v>
      </c>
      <c r="G64" s="32">
        <f t="shared" ref="G64:G91" si="11">F64*H64</f>
        <v>75.650000000000006</v>
      </c>
      <c r="H64" s="31">
        <v>5</v>
      </c>
      <c r="I64" s="47"/>
    </row>
    <row r="65" spans="1:9" ht="15.95" customHeight="1">
      <c r="A65" s="26">
        <v>61</v>
      </c>
      <c r="B65" s="48" t="s">
        <v>95</v>
      </c>
      <c r="C65" s="45"/>
      <c r="D65" s="49"/>
      <c r="E65" s="46">
        <v>46113</v>
      </c>
      <c r="F65" s="32">
        <v>3234.61</v>
      </c>
      <c r="G65" s="32">
        <f t="shared" si="11"/>
        <v>223188.09</v>
      </c>
      <c r="H65" s="31">
        <v>69</v>
      </c>
      <c r="I65" s="47">
        <v>690</v>
      </c>
    </row>
    <row r="66" spans="1:9" ht="15.95" customHeight="1">
      <c r="A66" s="26">
        <v>62</v>
      </c>
      <c r="B66" s="48" t="s">
        <v>96</v>
      </c>
      <c r="C66" s="45" t="s">
        <v>97</v>
      </c>
      <c r="D66" s="49"/>
      <c r="E66" s="46">
        <v>46174</v>
      </c>
      <c r="F66" s="32">
        <v>2.14</v>
      </c>
      <c r="G66" s="32">
        <f t="shared" si="11"/>
        <v>684.80000000000007</v>
      </c>
      <c r="H66" s="31">
        <v>320</v>
      </c>
      <c r="I66" s="47"/>
    </row>
    <row r="67" spans="1:9" ht="24.75">
      <c r="A67" s="26">
        <v>63</v>
      </c>
      <c r="B67" s="50" t="s">
        <v>98</v>
      </c>
      <c r="C67" s="51"/>
      <c r="D67" s="43" t="s">
        <v>99</v>
      </c>
      <c r="E67" s="30"/>
      <c r="F67" s="32">
        <v>72</v>
      </c>
      <c r="G67" s="32">
        <f t="shared" si="11"/>
        <v>4248</v>
      </c>
      <c r="H67" s="31">
        <v>59</v>
      </c>
      <c r="I67" s="47"/>
    </row>
    <row r="68" spans="1:9" ht="15">
      <c r="A68" s="26">
        <v>64</v>
      </c>
      <c r="B68" s="52" t="s">
        <v>100</v>
      </c>
      <c r="C68" s="51" t="s">
        <v>10</v>
      </c>
      <c r="D68" s="43" t="s">
        <v>101</v>
      </c>
      <c r="E68" s="30"/>
      <c r="F68" s="32">
        <v>980</v>
      </c>
      <c r="G68" s="32">
        <f t="shared" si="11"/>
        <v>55860</v>
      </c>
      <c r="H68" s="31">
        <v>57</v>
      </c>
      <c r="I68" s="47">
        <v>5669</v>
      </c>
    </row>
    <row r="69" spans="1:9" ht="30">
      <c r="A69" s="26">
        <v>65</v>
      </c>
      <c r="B69" s="50" t="s">
        <v>102</v>
      </c>
      <c r="C69" s="51"/>
      <c r="D69" s="36" t="s">
        <v>103</v>
      </c>
      <c r="E69" s="30">
        <v>46235</v>
      </c>
      <c r="F69" s="32">
        <v>37</v>
      </c>
      <c r="G69" s="32">
        <f t="shared" si="11"/>
        <v>1258</v>
      </c>
      <c r="H69" s="31">
        <v>34</v>
      </c>
      <c r="I69" s="25"/>
    </row>
    <row r="70" spans="1:9" ht="15.75" customHeight="1">
      <c r="A70" s="26">
        <v>66</v>
      </c>
      <c r="B70" s="50" t="s">
        <v>104</v>
      </c>
      <c r="C70" s="51"/>
      <c r="D70" s="36" t="s">
        <v>103</v>
      </c>
      <c r="E70" s="30">
        <v>46235</v>
      </c>
      <c r="F70" s="32">
        <v>39</v>
      </c>
      <c r="G70" s="32">
        <f t="shared" si="11"/>
        <v>1326</v>
      </c>
      <c r="H70" s="31">
        <v>34</v>
      </c>
      <c r="I70" s="25"/>
    </row>
    <row r="71" spans="1:9" ht="30">
      <c r="A71" s="26">
        <v>67</v>
      </c>
      <c r="B71" s="50" t="s">
        <v>105</v>
      </c>
      <c r="C71" s="51"/>
      <c r="D71" s="36" t="s">
        <v>332</v>
      </c>
      <c r="E71" s="30">
        <v>46235</v>
      </c>
      <c r="F71" s="32">
        <v>37</v>
      </c>
      <c r="G71" s="32">
        <f t="shared" si="11"/>
        <v>1739</v>
      </c>
      <c r="H71" s="31">
        <v>47</v>
      </c>
      <c r="I71" s="25"/>
    </row>
    <row r="72" spans="1:9" ht="15.75" customHeight="1">
      <c r="A72" s="26">
        <v>68</v>
      </c>
      <c r="B72" s="50" t="s">
        <v>106</v>
      </c>
      <c r="C72" s="51"/>
      <c r="D72" s="36" t="s">
        <v>333</v>
      </c>
      <c r="E72" s="37">
        <v>46327</v>
      </c>
      <c r="F72" s="32">
        <v>85</v>
      </c>
      <c r="G72" s="32">
        <f t="shared" si="11"/>
        <v>8160</v>
      </c>
      <c r="H72" s="31">
        <v>96</v>
      </c>
      <c r="I72" s="25"/>
    </row>
    <row r="73" spans="1:9" ht="30">
      <c r="A73" s="26">
        <v>69</v>
      </c>
      <c r="B73" s="50" t="s">
        <v>107</v>
      </c>
      <c r="C73" s="51"/>
      <c r="D73" s="36" t="s">
        <v>334</v>
      </c>
      <c r="E73" s="30">
        <v>46296</v>
      </c>
      <c r="F73" s="32">
        <v>40</v>
      </c>
      <c r="G73" s="32">
        <f t="shared" si="11"/>
        <v>12240</v>
      </c>
      <c r="H73" s="31">
        <v>306</v>
      </c>
      <c r="I73" s="25"/>
    </row>
    <row r="74" spans="1:9" ht="15">
      <c r="A74" s="26">
        <v>70</v>
      </c>
      <c r="B74" s="50" t="s">
        <v>108</v>
      </c>
      <c r="C74" s="51"/>
      <c r="D74" s="36"/>
      <c r="E74" s="30"/>
      <c r="F74" s="31">
        <v>2.8</v>
      </c>
      <c r="G74" s="32">
        <f t="shared" si="11"/>
        <v>198.79999999999998</v>
      </c>
      <c r="H74" s="31">
        <v>71</v>
      </c>
      <c r="I74" s="25"/>
    </row>
    <row r="75" spans="1:9" ht="15">
      <c r="A75" s="26">
        <v>71</v>
      </c>
      <c r="B75" s="50" t="s">
        <v>109</v>
      </c>
      <c r="C75" s="51"/>
      <c r="D75" s="36"/>
      <c r="E75" s="30"/>
      <c r="F75" s="31">
        <v>16.03</v>
      </c>
      <c r="G75" s="32">
        <f t="shared" si="11"/>
        <v>1586.97</v>
      </c>
      <c r="H75" s="31">
        <v>99</v>
      </c>
      <c r="I75" s="25"/>
    </row>
    <row r="76" spans="1:9" ht="30">
      <c r="A76" s="26">
        <v>72</v>
      </c>
      <c r="B76" s="50" t="s">
        <v>110</v>
      </c>
      <c r="C76" s="51"/>
      <c r="D76" s="36" t="s">
        <v>335</v>
      </c>
      <c r="E76" s="30"/>
      <c r="F76" s="31">
        <v>87</v>
      </c>
      <c r="G76" s="32">
        <f t="shared" si="11"/>
        <v>62814</v>
      </c>
      <c r="H76" s="31">
        <v>722</v>
      </c>
      <c r="I76" s="25"/>
    </row>
    <row r="77" spans="1:9" ht="30" customHeight="1">
      <c r="A77" s="26">
        <v>73</v>
      </c>
      <c r="B77" s="50" t="s">
        <v>111</v>
      </c>
      <c r="C77" s="51" t="s">
        <v>97</v>
      </c>
      <c r="D77" s="36"/>
      <c r="E77" s="30">
        <v>46357</v>
      </c>
      <c r="F77" s="31">
        <v>2.8</v>
      </c>
      <c r="G77" s="32">
        <f t="shared" si="11"/>
        <v>1400</v>
      </c>
      <c r="H77" s="31">
        <v>500</v>
      </c>
      <c r="I77" s="25"/>
    </row>
    <row r="78" spans="1:9" ht="15.75" customHeight="1">
      <c r="A78" s="26">
        <v>74</v>
      </c>
      <c r="B78" s="50" t="s">
        <v>112</v>
      </c>
      <c r="C78" s="51" t="s">
        <v>97</v>
      </c>
      <c r="D78" s="36"/>
      <c r="E78" s="30">
        <v>46327</v>
      </c>
      <c r="F78" s="31">
        <v>1.55</v>
      </c>
      <c r="G78" s="32">
        <f t="shared" si="11"/>
        <v>1240</v>
      </c>
      <c r="H78" s="31">
        <v>800</v>
      </c>
      <c r="I78" s="25"/>
    </row>
    <row r="79" spans="1:9" ht="30">
      <c r="A79" s="26">
        <v>75</v>
      </c>
      <c r="B79" s="53" t="s">
        <v>113</v>
      </c>
      <c r="C79" s="51" t="s">
        <v>97</v>
      </c>
      <c r="D79" s="36"/>
      <c r="E79" s="30">
        <v>46357</v>
      </c>
      <c r="F79" s="32">
        <v>5</v>
      </c>
      <c r="G79" s="32">
        <f t="shared" si="11"/>
        <v>115</v>
      </c>
      <c r="H79" s="31">
        <v>23</v>
      </c>
      <c r="I79" s="25"/>
    </row>
    <row r="80" spans="1:9" ht="15.95" customHeight="1">
      <c r="A80" s="26">
        <v>76</v>
      </c>
      <c r="B80" s="53" t="s">
        <v>114</v>
      </c>
      <c r="C80" s="54" t="s">
        <v>97</v>
      </c>
      <c r="D80" s="36"/>
      <c r="E80" s="30">
        <v>46966</v>
      </c>
      <c r="F80" s="31">
        <v>7.46</v>
      </c>
      <c r="G80" s="32">
        <f t="shared" si="11"/>
        <v>141.74</v>
      </c>
      <c r="H80" s="31">
        <v>19</v>
      </c>
      <c r="I80" s="25"/>
    </row>
    <row r="81" spans="1:9" ht="15.95" customHeight="1">
      <c r="A81" s="26">
        <v>77</v>
      </c>
      <c r="B81" s="53" t="s">
        <v>114</v>
      </c>
      <c r="C81" s="54" t="s">
        <v>97</v>
      </c>
      <c r="D81" s="36"/>
      <c r="E81" s="30"/>
      <c r="F81" s="31">
        <v>7.58</v>
      </c>
      <c r="G81" s="32">
        <f t="shared" si="11"/>
        <v>7.58</v>
      </c>
      <c r="H81" s="31">
        <v>1</v>
      </c>
      <c r="I81" s="25"/>
    </row>
    <row r="82" spans="1:9" ht="15.95" customHeight="1">
      <c r="A82" s="26">
        <v>78</v>
      </c>
      <c r="B82" s="55" t="s">
        <v>115</v>
      </c>
      <c r="C82" s="54" t="s">
        <v>97</v>
      </c>
      <c r="D82" s="36"/>
      <c r="E82" s="30">
        <v>47939</v>
      </c>
      <c r="F82" s="31">
        <v>8.24</v>
      </c>
      <c r="G82" s="32">
        <f t="shared" si="11"/>
        <v>173.04</v>
      </c>
      <c r="H82" s="31">
        <v>21</v>
      </c>
      <c r="I82" s="25"/>
    </row>
    <row r="83" spans="1:9" ht="30">
      <c r="A83" s="26">
        <v>79</v>
      </c>
      <c r="B83" s="56" t="s">
        <v>116</v>
      </c>
      <c r="C83" s="51" t="s">
        <v>97</v>
      </c>
      <c r="D83" s="36"/>
      <c r="E83" s="30">
        <v>64193</v>
      </c>
      <c r="F83" s="31">
        <v>21.2</v>
      </c>
      <c r="G83" s="32">
        <f t="shared" si="11"/>
        <v>2332</v>
      </c>
      <c r="H83" s="31">
        <v>110</v>
      </c>
      <c r="I83" s="25"/>
    </row>
    <row r="84" spans="1:9" ht="15">
      <c r="A84" s="26">
        <v>80</v>
      </c>
      <c r="B84" s="56" t="s">
        <v>117</v>
      </c>
      <c r="C84" s="51" t="s">
        <v>97</v>
      </c>
      <c r="D84" s="36"/>
      <c r="E84" s="30">
        <v>46447</v>
      </c>
      <c r="F84" s="31">
        <v>11.15</v>
      </c>
      <c r="G84" s="31">
        <f t="shared" si="11"/>
        <v>691.30000000000007</v>
      </c>
      <c r="H84" s="31">
        <v>62</v>
      </c>
      <c r="I84" s="25"/>
    </row>
    <row r="85" spans="1:9" ht="15.75" customHeight="1">
      <c r="A85" s="26">
        <v>81</v>
      </c>
      <c r="B85" s="56" t="s">
        <v>118</v>
      </c>
      <c r="C85" s="51" t="s">
        <v>97</v>
      </c>
      <c r="D85" s="36"/>
      <c r="E85" s="30">
        <v>46235</v>
      </c>
      <c r="F85" s="31">
        <v>3.8519999999999999</v>
      </c>
      <c r="G85" s="32">
        <f t="shared" si="11"/>
        <v>5812.6679999999997</v>
      </c>
      <c r="H85" s="31">
        <v>1509</v>
      </c>
      <c r="I85" s="25"/>
    </row>
    <row r="86" spans="1:9" ht="30">
      <c r="A86" s="26">
        <v>82</v>
      </c>
      <c r="B86" s="56" t="s">
        <v>119</v>
      </c>
      <c r="C86" s="51" t="s">
        <v>97</v>
      </c>
      <c r="D86" s="36"/>
      <c r="E86" s="30">
        <v>47574</v>
      </c>
      <c r="F86" s="31">
        <v>2.2469999999999999</v>
      </c>
      <c r="G86" s="32">
        <f t="shared" si="11"/>
        <v>6741</v>
      </c>
      <c r="H86" s="31">
        <v>3000</v>
      </c>
      <c r="I86" s="33"/>
    </row>
    <row r="87" spans="1:9" ht="15.75" customHeight="1">
      <c r="A87" s="26">
        <v>83</v>
      </c>
      <c r="B87" s="56" t="s">
        <v>120</v>
      </c>
      <c r="C87" s="51" t="s">
        <v>10</v>
      </c>
      <c r="D87" s="36" t="s">
        <v>121</v>
      </c>
      <c r="E87" s="30">
        <v>46600</v>
      </c>
      <c r="F87" s="31">
        <v>74.900000000000006</v>
      </c>
      <c r="G87" s="32">
        <f t="shared" si="11"/>
        <v>524.30000000000007</v>
      </c>
      <c r="H87" s="31">
        <v>7</v>
      </c>
      <c r="I87" s="33">
        <v>1360</v>
      </c>
    </row>
    <row r="88" spans="1:9" ht="15">
      <c r="A88" s="26">
        <v>84</v>
      </c>
      <c r="B88" s="56" t="s">
        <v>122</v>
      </c>
      <c r="C88" s="51" t="s">
        <v>97</v>
      </c>
      <c r="D88" s="36"/>
      <c r="E88" s="30">
        <v>46753</v>
      </c>
      <c r="F88" s="31">
        <v>57.37</v>
      </c>
      <c r="G88" s="31">
        <f t="shared" si="11"/>
        <v>2294.7999999999997</v>
      </c>
      <c r="H88" s="31">
        <v>40</v>
      </c>
      <c r="I88" s="33"/>
    </row>
    <row r="89" spans="1:9" ht="15">
      <c r="A89" s="26">
        <v>85</v>
      </c>
      <c r="B89" s="56" t="s">
        <v>123</v>
      </c>
      <c r="C89" s="51" t="s">
        <v>10</v>
      </c>
      <c r="D89" s="36" t="s">
        <v>101</v>
      </c>
      <c r="E89" s="30">
        <v>47270</v>
      </c>
      <c r="F89" s="32">
        <v>49</v>
      </c>
      <c r="G89" s="32">
        <f t="shared" si="11"/>
        <v>3430</v>
      </c>
      <c r="H89" s="31">
        <v>70</v>
      </c>
      <c r="I89" s="25">
        <v>7000</v>
      </c>
    </row>
    <row r="90" spans="1:9" ht="31.5" customHeight="1">
      <c r="A90" s="26">
        <v>86</v>
      </c>
      <c r="B90" s="57" t="s">
        <v>125</v>
      </c>
      <c r="C90" s="51" t="s">
        <v>124</v>
      </c>
      <c r="D90" s="36"/>
      <c r="E90" s="37">
        <v>47331</v>
      </c>
      <c r="F90" s="32">
        <v>6.89</v>
      </c>
      <c r="G90" s="32">
        <f t="shared" si="11"/>
        <v>13208.13</v>
      </c>
      <c r="H90" s="31">
        <v>1917</v>
      </c>
      <c r="I90" s="25"/>
    </row>
    <row r="91" spans="1:9" ht="15.75" customHeight="1">
      <c r="A91" s="26">
        <v>87</v>
      </c>
      <c r="B91" s="57" t="s">
        <v>126</v>
      </c>
      <c r="C91" s="51" t="s">
        <v>124</v>
      </c>
      <c r="D91" s="36"/>
      <c r="E91" s="37">
        <v>46327</v>
      </c>
      <c r="F91" s="32">
        <v>5.2</v>
      </c>
      <c r="G91" s="32">
        <f t="shared" si="11"/>
        <v>2984.8</v>
      </c>
      <c r="H91" s="31">
        <v>574</v>
      </c>
      <c r="I91" s="25"/>
    </row>
    <row r="92" spans="1:9" s="18" customFormat="1" ht="15.75" customHeight="1">
      <c r="A92" s="26">
        <v>88</v>
      </c>
      <c r="B92" s="57" t="s">
        <v>126</v>
      </c>
      <c r="C92" s="51" t="s">
        <v>124</v>
      </c>
      <c r="D92" s="36"/>
      <c r="E92" s="37">
        <v>46328</v>
      </c>
      <c r="F92" s="32">
        <v>6.2</v>
      </c>
      <c r="G92" s="32">
        <f t="shared" ref="G92" si="12">F92*H92</f>
        <v>3565</v>
      </c>
      <c r="H92" s="31">
        <v>575</v>
      </c>
      <c r="I92" s="25"/>
    </row>
    <row r="93" spans="1:9" ht="30">
      <c r="A93" s="26">
        <v>89</v>
      </c>
      <c r="B93" s="56" t="s">
        <v>127</v>
      </c>
      <c r="C93" s="51" t="s">
        <v>124</v>
      </c>
      <c r="D93" s="36"/>
      <c r="E93" s="30">
        <v>46357</v>
      </c>
      <c r="F93" s="32">
        <v>1.8855999999999999</v>
      </c>
      <c r="G93" s="32">
        <f t="shared" ref="G93:G123" si="13">F93*H93</f>
        <v>565.67999999999995</v>
      </c>
      <c r="H93" s="31">
        <v>300</v>
      </c>
      <c r="I93" s="25"/>
    </row>
    <row r="94" spans="1:9" ht="15.95" customHeight="1">
      <c r="A94" s="26">
        <v>90</v>
      </c>
      <c r="B94" s="56" t="s">
        <v>128</v>
      </c>
      <c r="C94" s="51" t="s">
        <v>97</v>
      </c>
      <c r="D94" s="36"/>
      <c r="E94" s="30">
        <v>46023</v>
      </c>
      <c r="F94" s="32">
        <v>1.1000000000000001</v>
      </c>
      <c r="G94" s="32">
        <f t="shared" si="13"/>
        <v>660</v>
      </c>
      <c r="H94" s="31">
        <v>600</v>
      </c>
      <c r="I94" s="25"/>
    </row>
    <row r="95" spans="1:9" ht="15.95" customHeight="1">
      <c r="A95" s="26">
        <v>91</v>
      </c>
      <c r="B95" s="56" t="s">
        <v>129</v>
      </c>
      <c r="C95" s="51" t="s">
        <v>97</v>
      </c>
      <c r="D95" s="36"/>
      <c r="E95" s="30">
        <v>46419</v>
      </c>
      <c r="F95" s="32">
        <v>79</v>
      </c>
      <c r="G95" s="32">
        <f t="shared" si="13"/>
        <v>6952</v>
      </c>
      <c r="H95" s="31">
        <v>88</v>
      </c>
      <c r="I95" s="25"/>
    </row>
    <row r="96" spans="1:9" ht="15.95" customHeight="1">
      <c r="A96" s="26">
        <v>92</v>
      </c>
      <c r="B96" s="56" t="s">
        <v>130</v>
      </c>
      <c r="C96" s="51" t="s">
        <v>97</v>
      </c>
      <c r="D96" s="36"/>
      <c r="E96" s="30">
        <v>47300</v>
      </c>
      <c r="F96" s="31">
        <v>3.1030000000000002</v>
      </c>
      <c r="G96" s="32">
        <f t="shared" si="13"/>
        <v>10860.5</v>
      </c>
      <c r="H96" s="31">
        <v>3500</v>
      </c>
      <c r="I96" s="25"/>
    </row>
    <row r="97" spans="1:9" ht="15.95" customHeight="1">
      <c r="A97" s="26">
        <v>93</v>
      </c>
      <c r="B97" s="56" t="s">
        <v>131</v>
      </c>
      <c r="C97" s="51" t="s">
        <v>97</v>
      </c>
      <c r="D97" s="36"/>
      <c r="E97" s="30">
        <v>47515</v>
      </c>
      <c r="F97" s="31">
        <v>3.5310000000000001</v>
      </c>
      <c r="G97" s="32">
        <f t="shared" si="13"/>
        <v>176.55</v>
      </c>
      <c r="H97" s="31">
        <v>50</v>
      </c>
      <c r="I97" s="25"/>
    </row>
    <row r="98" spans="1:9" ht="15.95" customHeight="1">
      <c r="A98" s="26">
        <v>94</v>
      </c>
      <c r="B98" s="56" t="s">
        <v>132</v>
      </c>
      <c r="C98" s="51" t="s">
        <v>97</v>
      </c>
      <c r="D98" s="36"/>
      <c r="E98" s="30">
        <v>46296</v>
      </c>
      <c r="F98" s="31">
        <v>0.89</v>
      </c>
      <c r="G98" s="32">
        <f t="shared" si="13"/>
        <v>2225</v>
      </c>
      <c r="H98" s="31">
        <v>2500</v>
      </c>
      <c r="I98" s="25"/>
    </row>
    <row r="99" spans="1:9" ht="15.95" customHeight="1">
      <c r="A99" s="26">
        <v>95</v>
      </c>
      <c r="B99" s="56" t="s">
        <v>133</v>
      </c>
      <c r="C99" s="51" t="s">
        <v>97</v>
      </c>
      <c r="D99" s="36"/>
      <c r="E99" s="30">
        <v>47453</v>
      </c>
      <c r="F99" s="31">
        <v>1.498</v>
      </c>
      <c r="G99" s="32">
        <f t="shared" si="13"/>
        <v>2317.4059999999999</v>
      </c>
      <c r="H99" s="31">
        <v>1547</v>
      </c>
      <c r="I99" s="25"/>
    </row>
    <row r="100" spans="1:9" ht="15.95" customHeight="1">
      <c r="A100" s="26">
        <v>96</v>
      </c>
      <c r="B100" s="56" t="s">
        <v>134</v>
      </c>
      <c r="C100" s="51" t="s">
        <v>97</v>
      </c>
      <c r="D100" s="36"/>
      <c r="E100" s="30">
        <v>46874</v>
      </c>
      <c r="F100" s="31">
        <v>1.65</v>
      </c>
      <c r="G100" s="31">
        <f t="shared" si="13"/>
        <v>143.54999999999998</v>
      </c>
      <c r="H100" s="31">
        <v>87</v>
      </c>
      <c r="I100" s="25"/>
    </row>
    <row r="101" spans="1:9" ht="15.95" customHeight="1">
      <c r="A101" s="26">
        <v>97</v>
      </c>
      <c r="B101" s="56" t="s">
        <v>135</v>
      </c>
      <c r="C101" s="51" t="s">
        <v>97</v>
      </c>
      <c r="D101" s="36"/>
      <c r="E101" s="30"/>
      <c r="F101" s="31">
        <v>11.984</v>
      </c>
      <c r="G101" s="32">
        <f t="shared" si="13"/>
        <v>59.92</v>
      </c>
      <c r="H101" s="31">
        <v>5</v>
      </c>
      <c r="I101" s="25"/>
    </row>
    <row r="102" spans="1:9" ht="15.95" customHeight="1">
      <c r="A102" s="26">
        <v>98</v>
      </c>
      <c r="B102" s="56" t="s">
        <v>136</v>
      </c>
      <c r="C102" s="51" t="s">
        <v>97</v>
      </c>
      <c r="D102" s="36"/>
      <c r="E102" s="30">
        <v>47604</v>
      </c>
      <c r="F102" s="32">
        <v>6.3558000000000003</v>
      </c>
      <c r="G102" s="32">
        <f t="shared" si="13"/>
        <v>4016.8656000000001</v>
      </c>
      <c r="H102" s="31">
        <v>632</v>
      </c>
      <c r="I102" s="25"/>
    </row>
    <row r="103" spans="1:9" ht="30.75" customHeight="1">
      <c r="A103" s="26">
        <v>99</v>
      </c>
      <c r="B103" s="56" t="s">
        <v>137</v>
      </c>
      <c r="C103" s="51" t="s">
        <v>97</v>
      </c>
      <c r="D103" s="36" t="s">
        <v>101</v>
      </c>
      <c r="E103" s="30"/>
      <c r="F103" s="32">
        <v>500</v>
      </c>
      <c r="G103" s="32">
        <f t="shared" si="13"/>
        <v>2500</v>
      </c>
      <c r="H103" s="31">
        <v>5</v>
      </c>
      <c r="I103" s="25">
        <v>452</v>
      </c>
    </row>
    <row r="104" spans="1:9" ht="15.75" customHeight="1">
      <c r="A104" s="26">
        <v>100</v>
      </c>
      <c r="B104" s="56" t="s">
        <v>138</v>
      </c>
      <c r="C104" s="51"/>
      <c r="D104" s="36"/>
      <c r="E104" s="30">
        <v>46388</v>
      </c>
      <c r="F104" s="32">
        <v>5.8315000000000001</v>
      </c>
      <c r="G104" s="32">
        <f t="shared" si="13"/>
        <v>10689.139500000001</v>
      </c>
      <c r="H104" s="31">
        <v>1833</v>
      </c>
      <c r="I104" s="25"/>
    </row>
    <row r="105" spans="1:9" ht="15">
      <c r="A105" s="26">
        <v>101</v>
      </c>
      <c r="B105" s="56" t="s">
        <v>139</v>
      </c>
      <c r="C105" s="51"/>
      <c r="D105" s="36"/>
      <c r="E105" s="30">
        <v>46447</v>
      </c>
      <c r="F105" s="32">
        <v>3.21</v>
      </c>
      <c r="G105" s="32">
        <f t="shared" si="13"/>
        <v>20784.75</v>
      </c>
      <c r="H105" s="31">
        <v>6475</v>
      </c>
      <c r="I105" s="25"/>
    </row>
    <row r="106" spans="1:9" ht="15">
      <c r="A106" s="26">
        <v>102</v>
      </c>
      <c r="B106" s="56" t="s">
        <v>140</v>
      </c>
      <c r="C106" s="51" t="s">
        <v>97</v>
      </c>
      <c r="D106" s="36"/>
      <c r="E106" s="30"/>
      <c r="F106" s="31">
        <v>0.37</v>
      </c>
      <c r="G106" s="32">
        <f t="shared" si="13"/>
        <v>1512.19</v>
      </c>
      <c r="H106" s="31">
        <v>4087</v>
      </c>
      <c r="I106" s="25"/>
    </row>
    <row r="107" spans="1:9" ht="30.75" customHeight="1">
      <c r="A107" s="26">
        <v>103</v>
      </c>
      <c r="B107" s="58" t="s">
        <v>141</v>
      </c>
      <c r="C107" s="51" t="s">
        <v>97</v>
      </c>
      <c r="D107" s="36"/>
      <c r="E107" s="37"/>
      <c r="F107" s="31">
        <v>2086.5</v>
      </c>
      <c r="G107" s="32">
        <f t="shared" si="13"/>
        <v>4173</v>
      </c>
      <c r="H107" s="31">
        <v>2</v>
      </c>
      <c r="I107" s="25"/>
    </row>
    <row r="108" spans="1:9" ht="15.95" customHeight="1">
      <c r="A108" s="26">
        <v>104</v>
      </c>
      <c r="B108" s="56" t="s">
        <v>142</v>
      </c>
      <c r="C108" s="51" t="s">
        <v>97</v>
      </c>
      <c r="D108" s="36"/>
      <c r="E108" s="37">
        <v>45809</v>
      </c>
      <c r="F108" s="31">
        <v>7755.56</v>
      </c>
      <c r="G108" s="32">
        <f t="shared" si="13"/>
        <v>7755.56</v>
      </c>
      <c r="H108" s="31">
        <v>1</v>
      </c>
      <c r="I108" s="25"/>
    </row>
    <row r="109" spans="1:9" ht="15.95" customHeight="1">
      <c r="A109" s="26">
        <v>105</v>
      </c>
      <c r="B109" s="56" t="s">
        <v>143</v>
      </c>
      <c r="C109" s="51" t="s">
        <v>97</v>
      </c>
      <c r="D109" s="36"/>
      <c r="E109" s="37">
        <v>45748</v>
      </c>
      <c r="F109" s="32">
        <v>1701.3</v>
      </c>
      <c r="G109" s="32">
        <f t="shared" si="13"/>
        <v>5103.8999999999996</v>
      </c>
      <c r="H109" s="31">
        <v>3</v>
      </c>
      <c r="I109" s="25"/>
    </row>
    <row r="110" spans="1:9" ht="15.95" customHeight="1">
      <c r="A110" s="26">
        <v>106</v>
      </c>
      <c r="B110" s="56" t="s">
        <v>144</v>
      </c>
      <c r="C110" s="51" t="s">
        <v>97</v>
      </c>
      <c r="D110" s="36"/>
      <c r="E110" s="30">
        <v>46174</v>
      </c>
      <c r="F110" s="32">
        <v>2887.93</v>
      </c>
      <c r="G110" s="32">
        <f t="shared" si="13"/>
        <v>8663.7899999999991</v>
      </c>
      <c r="H110" s="31">
        <v>3</v>
      </c>
      <c r="I110" s="25"/>
    </row>
    <row r="111" spans="1:9" ht="15.95" customHeight="1">
      <c r="A111" s="26">
        <v>107</v>
      </c>
      <c r="B111" s="56" t="s">
        <v>145</v>
      </c>
      <c r="C111" s="51" t="s">
        <v>97</v>
      </c>
      <c r="D111" s="36"/>
      <c r="E111" s="30"/>
      <c r="F111" s="41">
        <v>785.38</v>
      </c>
      <c r="G111" s="32">
        <f t="shared" si="13"/>
        <v>1570.76</v>
      </c>
      <c r="H111" s="31">
        <v>2</v>
      </c>
      <c r="I111" s="25"/>
    </row>
    <row r="112" spans="1:9" ht="15.95" customHeight="1">
      <c r="A112" s="26">
        <v>108</v>
      </c>
      <c r="B112" s="56" t="s">
        <v>146</v>
      </c>
      <c r="C112" s="51" t="s">
        <v>97</v>
      </c>
      <c r="D112" s="36"/>
      <c r="E112" s="30"/>
      <c r="F112" s="41">
        <v>454.75</v>
      </c>
      <c r="G112" s="32">
        <f t="shared" si="13"/>
        <v>909.5</v>
      </c>
      <c r="H112" s="31">
        <v>2</v>
      </c>
      <c r="I112" s="25"/>
    </row>
    <row r="113" spans="1:9" ht="15.95" customHeight="1">
      <c r="A113" s="26">
        <v>109</v>
      </c>
      <c r="B113" s="56" t="s">
        <v>148</v>
      </c>
      <c r="C113" s="51" t="s">
        <v>97</v>
      </c>
      <c r="D113" s="36" t="s">
        <v>147</v>
      </c>
      <c r="E113" s="30"/>
      <c r="F113" s="32">
        <v>303</v>
      </c>
      <c r="G113" s="32">
        <f t="shared" si="13"/>
        <v>1515</v>
      </c>
      <c r="H113" s="31">
        <v>5</v>
      </c>
      <c r="I113" s="25">
        <v>4234</v>
      </c>
    </row>
    <row r="114" spans="1:9" ht="15.95" customHeight="1">
      <c r="A114" s="26">
        <v>110</v>
      </c>
      <c r="B114" s="56" t="s">
        <v>149</v>
      </c>
      <c r="C114" s="51" t="s">
        <v>97</v>
      </c>
      <c r="D114" s="36" t="s">
        <v>150</v>
      </c>
      <c r="E114" s="30">
        <v>46813</v>
      </c>
      <c r="F114" s="32">
        <v>153</v>
      </c>
      <c r="G114" s="32">
        <f t="shared" si="13"/>
        <v>459</v>
      </c>
      <c r="H114" s="31">
        <v>3</v>
      </c>
      <c r="I114" s="25">
        <v>1466</v>
      </c>
    </row>
    <row r="115" spans="1:9" ht="15.95" customHeight="1">
      <c r="A115" s="26">
        <v>111</v>
      </c>
      <c r="B115" s="56" t="s">
        <v>151</v>
      </c>
      <c r="C115" s="51" t="s">
        <v>97</v>
      </c>
      <c r="D115" s="36" t="s">
        <v>150</v>
      </c>
      <c r="E115" s="30"/>
      <c r="F115" s="32">
        <v>297</v>
      </c>
      <c r="G115" s="32">
        <f t="shared" si="13"/>
        <v>594</v>
      </c>
      <c r="H115" s="31">
        <v>2</v>
      </c>
      <c r="I115" s="25">
        <v>870</v>
      </c>
    </row>
    <row r="116" spans="1:9" ht="15.95" customHeight="1">
      <c r="A116" s="26">
        <v>112</v>
      </c>
      <c r="B116" s="56" t="s">
        <v>152</v>
      </c>
      <c r="C116" s="51" t="s">
        <v>97</v>
      </c>
      <c r="D116" s="36"/>
      <c r="E116" s="30">
        <v>46204</v>
      </c>
      <c r="F116" s="32">
        <v>172</v>
      </c>
      <c r="G116" s="32">
        <f t="shared" si="13"/>
        <v>688</v>
      </c>
      <c r="H116" s="31">
        <v>4</v>
      </c>
      <c r="I116" s="25"/>
    </row>
    <row r="117" spans="1:9" ht="15.95" customHeight="1">
      <c r="A117" s="26">
        <v>113</v>
      </c>
      <c r="B117" s="56" t="s">
        <v>153</v>
      </c>
      <c r="C117" s="51" t="s">
        <v>97</v>
      </c>
      <c r="D117" s="36" t="s">
        <v>154</v>
      </c>
      <c r="E117" s="30">
        <v>46204</v>
      </c>
      <c r="F117" s="32">
        <v>212</v>
      </c>
      <c r="G117" s="32">
        <f t="shared" si="13"/>
        <v>1908</v>
      </c>
      <c r="H117" s="31">
        <v>9</v>
      </c>
      <c r="I117" s="25"/>
    </row>
    <row r="118" spans="1:9" ht="15.95" customHeight="1">
      <c r="A118" s="26">
        <v>114</v>
      </c>
      <c r="B118" s="56" t="s">
        <v>155</v>
      </c>
      <c r="C118" s="51" t="s">
        <v>97</v>
      </c>
      <c r="D118" s="36" t="s">
        <v>154</v>
      </c>
      <c r="E118" s="30">
        <v>45992</v>
      </c>
      <c r="F118" s="32">
        <v>212</v>
      </c>
      <c r="G118" s="32">
        <f t="shared" si="13"/>
        <v>0</v>
      </c>
      <c r="H118" s="31">
        <v>0</v>
      </c>
      <c r="I118" s="25"/>
    </row>
    <row r="119" spans="1:9" ht="15.95" customHeight="1">
      <c r="A119" s="26">
        <v>115</v>
      </c>
      <c r="B119" s="56" t="s">
        <v>155</v>
      </c>
      <c r="C119" s="51" t="s">
        <v>97</v>
      </c>
      <c r="D119" s="36" t="s">
        <v>284</v>
      </c>
      <c r="E119" s="30">
        <v>47757</v>
      </c>
      <c r="F119" s="32">
        <v>248</v>
      </c>
      <c r="G119" s="32">
        <f t="shared" si="13"/>
        <v>23064</v>
      </c>
      <c r="H119" s="31">
        <v>93</v>
      </c>
      <c r="I119" s="25"/>
    </row>
    <row r="120" spans="1:9" ht="15.95" customHeight="1">
      <c r="A120" s="26">
        <v>116</v>
      </c>
      <c r="B120" s="56" t="s">
        <v>156</v>
      </c>
      <c r="C120" s="51" t="s">
        <v>97</v>
      </c>
      <c r="D120" s="36" t="s">
        <v>154</v>
      </c>
      <c r="E120" s="30">
        <v>46082</v>
      </c>
      <c r="F120" s="32">
        <v>344</v>
      </c>
      <c r="G120" s="32">
        <f t="shared" si="13"/>
        <v>1032</v>
      </c>
      <c r="H120" s="31">
        <v>3</v>
      </c>
      <c r="I120" s="25"/>
    </row>
    <row r="121" spans="1:9" ht="15.95" customHeight="1">
      <c r="A121" s="26">
        <v>117</v>
      </c>
      <c r="B121" s="56" t="s">
        <v>157</v>
      </c>
      <c r="C121" s="51" t="s">
        <v>97</v>
      </c>
      <c r="D121" s="36" t="s">
        <v>154</v>
      </c>
      <c r="E121" s="30">
        <v>46082</v>
      </c>
      <c r="F121" s="32">
        <v>299</v>
      </c>
      <c r="G121" s="32">
        <f t="shared" si="13"/>
        <v>598</v>
      </c>
      <c r="H121" s="31">
        <v>2</v>
      </c>
      <c r="I121" s="25"/>
    </row>
    <row r="122" spans="1:9" ht="15.95" customHeight="1">
      <c r="A122" s="26">
        <v>118</v>
      </c>
      <c r="B122" s="56" t="s">
        <v>158</v>
      </c>
      <c r="C122" s="51" t="s">
        <v>97</v>
      </c>
      <c r="D122" s="36"/>
      <c r="E122" s="30">
        <v>46054</v>
      </c>
      <c r="F122" s="31">
        <v>224</v>
      </c>
      <c r="G122" s="32">
        <f t="shared" si="13"/>
        <v>112</v>
      </c>
      <c r="H122" s="31">
        <v>0.5</v>
      </c>
      <c r="I122" s="25"/>
    </row>
    <row r="123" spans="1:9" ht="15.95" customHeight="1">
      <c r="A123" s="26">
        <v>119</v>
      </c>
      <c r="B123" s="56" t="s">
        <v>285</v>
      </c>
      <c r="C123" s="51" t="s">
        <v>97</v>
      </c>
      <c r="D123" s="36" t="s">
        <v>284</v>
      </c>
      <c r="E123" s="30"/>
      <c r="F123" s="31">
        <v>93</v>
      </c>
      <c r="G123" s="32">
        <f t="shared" si="13"/>
        <v>6510</v>
      </c>
      <c r="H123" s="31">
        <v>70</v>
      </c>
      <c r="I123" s="25"/>
    </row>
    <row r="124" spans="1:9" ht="25.5" customHeight="1">
      <c r="A124" s="26"/>
      <c r="B124" s="105" t="s">
        <v>159</v>
      </c>
      <c r="C124" s="106"/>
      <c r="D124" s="106"/>
      <c r="E124" s="106"/>
      <c r="F124" s="106"/>
      <c r="G124" s="106"/>
      <c r="H124" s="106"/>
      <c r="I124" s="25"/>
    </row>
    <row r="125" spans="1:9" ht="29.25" customHeight="1">
      <c r="A125" s="26">
        <v>1</v>
      </c>
      <c r="B125" s="59" t="s">
        <v>160</v>
      </c>
      <c r="C125" s="51" t="s">
        <v>13</v>
      </c>
      <c r="D125" s="51"/>
      <c r="E125" s="30">
        <v>46539</v>
      </c>
      <c r="F125" s="31">
        <v>87.763220000000004</v>
      </c>
      <c r="G125" s="32">
        <f t="shared" ref="G125:G141" si="14">F125*H125</f>
        <v>438.81610000000001</v>
      </c>
      <c r="H125" s="31">
        <v>5</v>
      </c>
      <c r="I125" s="25"/>
    </row>
    <row r="126" spans="1:9" ht="67.5" customHeight="1">
      <c r="A126" s="26">
        <v>2</v>
      </c>
      <c r="B126" s="60" t="s">
        <v>161</v>
      </c>
      <c r="C126" s="51" t="s">
        <v>13</v>
      </c>
      <c r="D126" s="51"/>
      <c r="E126" s="30">
        <v>46419</v>
      </c>
      <c r="F126" s="32">
        <v>47.498109999999997</v>
      </c>
      <c r="G126" s="32">
        <f t="shared" si="14"/>
        <v>332.48676999999998</v>
      </c>
      <c r="H126" s="31">
        <v>7</v>
      </c>
      <c r="I126" s="25"/>
    </row>
    <row r="127" spans="1:9" ht="30" customHeight="1">
      <c r="A127" s="26">
        <v>3</v>
      </c>
      <c r="B127" s="59" t="s">
        <v>162</v>
      </c>
      <c r="C127" s="51" t="s">
        <v>163</v>
      </c>
      <c r="D127" s="51"/>
      <c r="E127" s="30">
        <v>46447</v>
      </c>
      <c r="F127" s="61">
        <v>63</v>
      </c>
      <c r="G127" s="32">
        <f t="shared" si="14"/>
        <v>72387</v>
      </c>
      <c r="H127" s="31">
        <v>1149</v>
      </c>
      <c r="I127" s="25"/>
    </row>
    <row r="128" spans="1:9" ht="51.75">
      <c r="A128" s="26">
        <v>4</v>
      </c>
      <c r="B128" s="59" t="s">
        <v>164</v>
      </c>
      <c r="C128" s="51" t="s">
        <v>163</v>
      </c>
      <c r="D128" s="51"/>
      <c r="E128" s="30">
        <v>46204</v>
      </c>
      <c r="F128" s="62">
        <v>311.82</v>
      </c>
      <c r="G128" s="32">
        <f t="shared" si="14"/>
        <v>14031.9</v>
      </c>
      <c r="H128" s="31">
        <v>45</v>
      </c>
      <c r="I128" s="25"/>
    </row>
    <row r="129" spans="1:9" ht="57.75" customHeight="1">
      <c r="A129" s="26">
        <v>5</v>
      </c>
      <c r="B129" s="59" t="s">
        <v>165</v>
      </c>
      <c r="C129" s="51" t="s">
        <v>163</v>
      </c>
      <c r="D129" s="51"/>
      <c r="E129" s="30">
        <v>46296</v>
      </c>
      <c r="F129" s="62">
        <v>165.97004999999999</v>
      </c>
      <c r="G129" s="32">
        <f t="shared" si="14"/>
        <v>1991.6405999999997</v>
      </c>
      <c r="H129" s="31">
        <v>12</v>
      </c>
      <c r="I129" s="25"/>
    </row>
    <row r="130" spans="1:9" ht="43.5" customHeight="1">
      <c r="A130" s="26">
        <v>6</v>
      </c>
      <c r="B130" s="101" t="s">
        <v>166</v>
      </c>
      <c r="C130" s="102" t="s">
        <v>13</v>
      </c>
      <c r="D130" s="51"/>
      <c r="E130" s="30">
        <v>46722</v>
      </c>
      <c r="F130" s="62">
        <v>22.809000000000001</v>
      </c>
      <c r="G130" s="32">
        <f t="shared" si="14"/>
        <v>2052.81</v>
      </c>
      <c r="H130" s="31">
        <v>90</v>
      </c>
      <c r="I130" s="25"/>
    </row>
    <row r="131" spans="1:9" ht="44.25" customHeight="1">
      <c r="A131" s="100">
        <v>7</v>
      </c>
      <c r="B131" s="103" t="s">
        <v>167</v>
      </c>
      <c r="C131" s="104" t="s">
        <v>163</v>
      </c>
      <c r="D131" s="51"/>
      <c r="E131" s="30">
        <v>46174</v>
      </c>
      <c r="F131" s="62">
        <v>165.97</v>
      </c>
      <c r="G131" s="32">
        <f t="shared" si="14"/>
        <v>9958.2000000000007</v>
      </c>
      <c r="H131" s="31">
        <v>60</v>
      </c>
      <c r="I131" s="25"/>
    </row>
    <row r="132" spans="1:9" ht="33" customHeight="1">
      <c r="A132" s="100">
        <v>8</v>
      </c>
      <c r="B132" s="103" t="s">
        <v>168</v>
      </c>
      <c r="C132" s="104" t="s">
        <v>13</v>
      </c>
      <c r="D132" s="51"/>
      <c r="E132" s="30">
        <v>46235</v>
      </c>
      <c r="F132" s="62">
        <v>83.28913</v>
      </c>
      <c r="G132" s="32">
        <f t="shared" si="14"/>
        <v>333.15652</v>
      </c>
      <c r="H132" s="31">
        <v>4</v>
      </c>
      <c r="I132" s="25"/>
    </row>
    <row r="133" spans="1:9" ht="42" customHeight="1">
      <c r="A133" s="100">
        <v>9</v>
      </c>
      <c r="B133" s="103" t="s">
        <v>169</v>
      </c>
      <c r="C133" s="104" t="s">
        <v>170</v>
      </c>
      <c r="D133" s="51"/>
      <c r="E133" s="30">
        <v>46419</v>
      </c>
      <c r="F133" s="62">
        <v>151.69268</v>
      </c>
      <c r="G133" s="32">
        <f t="shared" si="14"/>
        <v>151.69268</v>
      </c>
      <c r="H133" s="31">
        <v>1</v>
      </c>
      <c r="I133" s="25"/>
    </row>
    <row r="134" spans="1:9" ht="44.25" customHeight="1">
      <c r="A134" s="26">
        <v>10</v>
      </c>
      <c r="B134" s="59" t="s">
        <v>171</v>
      </c>
      <c r="C134" s="51" t="s">
        <v>170</v>
      </c>
      <c r="D134" s="51"/>
      <c r="E134" s="37">
        <v>46419</v>
      </c>
      <c r="F134" s="62">
        <v>104.197</v>
      </c>
      <c r="G134" s="32">
        <f t="shared" si="14"/>
        <v>729.37900000000002</v>
      </c>
      <c r="H134" s="31">
        <v>7</v>
      </c>
      <c r="I134" s="25"/>
    </row>
    <row r="135" spans="1:9" ht="57" customHeight="1">
      <c r="A135" s="26">
        <v>11</v>
      </c>
      <c r="B135" s="59" t="s">
        <v>172</v>
      </c>
      <c r="C135" s="51" t="s">
        <v>170</v>
      </c>
      <c r="D135" s="51"/>
      <c r="E135" s="37">
        <v>46419</v>
      </c>
      <c r="F135" s="62">
        <v>53.739330000000002</v>
      </c>
      <c r="G135" s="32">
        <f t="shared" si="14"/>
        <v>1074.7866000000001</v>
      </c>
      <c r="H135" s="31">
        <v>20</v>
      </c>
      <c r="I135" s="25"/>
    </row>
    <row r="136" spans="1:9" ht="59.25" customHeight="1">
      <c r="A136" s="26"/>
      <c r="B136" s="59" t="s">
        <v>173</v>
      </c>
      <c r="C136" s="51" t="s">
        <v>163</v>
      </c>
      <c r="D136" s="51"/>
      <c r="E136" s="37">
        <v>46266</v>
      </c>
      <c r="F136" s="62">
        <v>278.12331999999998</v>
      </c>
      <c r="G136" s="32">
        <f t="shared" si="14"/>
        <v>11124.932799999999</v>
      </c>
      <c r="H136" s="31">
        <v>40</v>
      </c>
      <c r="I136" s="25"/>
    </row>
    <row r="137" spans="1:9" ht="22.5" customHeight="1">
      <c r="A137" s="26"/>
      <c r="B137" s="59" t="s">
        <v>283</v>
      </c>
      <c r="C137" s="51" t="s">
        <v>163</v>
      </c>
      <c r="D137" s="51"/>
      <c r="E137" s="37">
        <v>46266</v>
      </c>
      <c r="F137" s="62">
        <v>16.416499999999999</v>
      </c>
      <c r="G137" s="32">
        <f t="shared" si="14"/>
        <v>164.16499999999999</v>
      </c>
      <c r="H137" s="31">
        <v>10</v>
      </c>
      <c r="I137" s="25"/>
    </row>
    <row r="138" spans="1:9" ht="31.5" customHeight="1">
      <c r="A138" s="26"/>
      <c r="B138" s="59" t="s">
        <v>286</v>
      </c>
      <c r="C138" s="51" t="s">
        <v>97</v>
      </c>
      <c r="D138" s="51"/>
      <c r="E138" s="37">
        <v>46266</v>
      </c>
      <c r="F138" s="62">
        <v>675.66772000000003</v>
      </c>
      <c r="G138" s="32">
        <f t="shared" si="14"/>
        <v>14189.022120000001</v>
      </c>
      <c r="H138" s="31">
        <v>21</v>
      </c>
      <c r="I138" s="25"/>
    </row>
    <row r="139" spans="1:9" ht="30.75" customHeight="1">
      <c r="A139" s="26"/>
      <c r="B139" s="59" t="s">
        <v>287</v>
      </c>
      <c r="C139" s="51" t="s">
        <v>97</v>
      </c>
      <c r="D139" s="51"/>
      <c r="E139" s="37">
        <v>46388</v>
      </c>
      <c r="F139" s="62">
        <v>675.66772000000003</v>
      </c>
      <c r="G139" s="32">
        <f t="shared" si="14"/>
        <v>6756.6772000000001</v>
      </c>
      <c r="H139" s="31">
        <v>10</v>
      </c>
      <c r="I139" s="25"/>
    </row>
    <row r="140" spans="1:9" ht="40.5" customHeight="1">
      <c r="A140" s="26"/>
      <c r="B140" s="59" t="s">
        <v>288</v>
      </c>
      <c r="C140" s="51" t="s">
        <v>13</v>
      </c>
      <c r="D140" s="51"/>
      <c r="E140" s="37">
        <v>46174</v>
      </c>
      <c r="F140" s="62">
        <v>1748.7036000000001</v>
      </c>
      <c r="G140" s="32">
        <f t="shared" si="14"/>
        <v>3497.4072000000001</v>
      </c>
      <c r="H140" s="31">
        <v>2</v>
      </c>
      <c r="I140" s="25"/>
    </row>
    <row r="141" spans="1:9" ht="31.5" customHeight="1">
      <c r="A141" s="26">
        <v>12</v>
      </c>
      <c r="B141" s="59" t="s">
        <v>174</v>
      </c>
      <c r="C141" s="51" t="s">
        <v>163</v>
      </c>
      <c r="D141" s="51"/>
      <c r="E141" s="37">
        <v>45962</v>
      </c>
      <c r="F141" s="62">
        <v>278.76278000000002</v>
      </c>
      <c r="G141" s="32">
        <f t="shared" si="14"/>
        <v>18398.343480000003</v>
      </c>
      <c r="H141" s="31">
        <v>66</v>
      </c>
      <c r="I141" s="25"/>
    </row>
    <row r="142" spans="1:9" ht="21" customHeight="1">
      <c r="A142" s="26">
        <v>16</v>
      </c>
      <c r="B142" s="59" t="s">
        <v>175</v>
      </c>
      <c r="C142" s="51" t="s">
        <v>97</v>
      </c>
      <c r="D142" s="51"/>
      <c r="E142" s="36"/>
      <c r="F142" s="62"/>
      <c r="G142" s="32">
        <f t="shared" ref="G142:G143" si="15">H142*F142</f>
        <v>0</v>
      </c>
      <c r="H142" s="31">
        <v>47</v>
      </c>
      <c r="I142" s="25"/>
    </row>
    <row r="143" spans="1:9" ht="34.5" customHeight="1">
      <c r="A143" s="26">
        <v>17</v>
      </c>
      <c r="B143" s="64" t="s">
        <v>176</v>
      </c>
      <c r="C143" s="51" t="s">
        <v>97</v>
      </c>
      <c r="D143" s="51"/>
      <c r="E143" s="30">
        <v>46204</v>
      </c>
      <c r="F143" s="65">
        <v>0</v>
      </c>
      <c r="G143" s="32">
        <f t="shared" si="15"/>
        <v>0</v>
      </c>
      <c r="H143" s="31">
        <v>130</v>
      </c>
      <c r="I143" s="25"/>
    </row>
    <row r="144" spans="1:9" ht="31.5" customHeight="1">
      <c r="A144" s="26">
        <v>19</v>
      </c>
      <c r="B144" s="59" t="s">
        <v>177</v>
      </c>
      <c r="C144" s="51" t="s">
        <v>97</v>
      </c>
      <c r="D144" s="66"/>
      <c r="E144" s="30">
        <v>46204</v>
      </c>
      <c r="F144" s="62">
        <v>0</v>
      </c>
      <c r="G144" s="32">
        <f t="shared" ref="G144:G148" si="16">F144*H144</f>
        <v>0</v>
      </c>
      <c r="H144" s="31">
        <v>189</v>
      </c>
      <c r="I144" s="25"/>
    </row>
    <row r="145" spans="1:11" ht="30" customHeight="1">
      <c r="A145" s="26">
        <v>20</v>
      </c>
      <c r="B145" s="59" t="s">
        <v>178</v>
      </c>
      <c r="C145" s="51" t="s">
        <v>97</v>
      </c>
      <c r="D145" s="51"/>
      <c r="E145" s="30">
        <v>46296</v>
      </c>
      <c r="F145" s="31">
        <v>1.31</v>
      </c>
      <c r="G145" s="32">
        <f t="shared" si="16"/>
        <v>3720.4</v>
      </c>
      <c r="H145" s="31">
        <v>2840</v>
      </c>
      <c r="I145" s="25"/>
    </row>
    <row r="146" spans="1:11" ht="33.75" customHeight="1">
      <c r="A146" s="26">
        <v>21</v>
      </c>
      <c r="B146" s="59" t="s">
        <v>179</v>
      </c>
      <c r="C146" s="51" t="s">
        <v>97</v>
      </c>
      <c r="D146" s="51"/>
      <c r="E146" s="30">
        <v>46296</v>
      </c>
      <c r="F146" s="31">
        <v>3.54</v>
      </c>
      <c r="G146" s="32">
        <f t="shared" si="16"/>
        <v>4071</v>
      </c>
      <c r="H146" s="31">
        <v>1150</v>
      </c>
      <c r="I146" s="25"/>
    </row>
    <row r="147" spans="1:11" ht="31.5" customHeight="1">
      <c r="A147" s="26">
        <v>22</v>
      </c>
      <c r="B147" s="59" t="s">
        <v>180</v>
      </c>
      <c r="C147" s="51" t="s">
        <v>97</v>
      </c>
      <c r="D147" s="51"/>
      <c r="E147" s="30">
        <v>46508</v>
      </c>
      <c r="F147" s="31">
        <v>1.46</v>
      </c>
      <c r="G147" s="32">
        <f t="shared" si="16"/>
        <v>99.28</v>
      </c>
      <c r="H147" s="31">
        <v>68</v>
      </c>
      <c r="I147" s="25"/>
    </row>
    <row r="148" spans="1:11" ht="40.5" customHeight="1">
      <c r="A148" s="26">
        <v>23</v>
      </c>
      <c r="B148" s="59" t="s">
        <v>181</v>
      </c>
      <c r="C148" s="51" t="s">
        <v>97</v>
      </c>
      <c r="D148" s="51"/>
      <c r="E148" s="30"/>
      <c r="F148" s="32">
        <v>33.58</v>
      </c>
      <c r="G148" s="32">
        <f t="shared" si="16"/>
        <v>67.16</v>
      </c>
      <c r="H148" s="31">
        <v>2</v>
      </c>
      <c r="I148" s="25"/>
    </row>
    <row r="149" spans="1:11" ht="18.75" customHeight="1">
      <c r="A149" s="26">
        <v>24</v>
      </c>
      <c r="B149" s="59" t="s">
        <v>182</v>
      </c>
      <c r="C149" s="51" t="s">
        <v>97</v>
      </c>
      <c r="D149" s="51"/>
      <c r="E149" s="30"/>
      <c r="F149" s="32">
        <v>948</v>
      </c>
      <c r="G149" s="32">
        <f t="shared" ref="G149:G150" si="17">H149*F149</f>
        <v>3792</v>
      </c>
      <c r="H149" s="31">
        <v>4</v>
      </c>
      <c r="I149" s="25"/>
    </row>
    <row r="150" spans="1:11" ht="17.25" customHeight="1">
      <c r="A150" s="26">
        <v>25</v>
      </c>
      <c r="B150" s="56" t="s">
        <v>183</v>
      </c>
      <c r="C150" s="51" t="s">
        <v>13</v>
      </c>
      <c r="D150" s="66"/>
      <c r="E150" s="37">
        <v>46419</v>
      </c>
      <c r="F150" s="31">
        <v>25.79</v>
      </c>
      <c r="G150" s="32">
        <f t="shared" si="17"/>
        <v>799.49</v>
      </c>
      <c r="H150" s="31">
        <v>31</v>
      </c>
      <c r="I150" s="25"/>
    </row>
    <row r="151" spans="1:11" ht="48" customHeight="1">
      <c r="A151" s="26">
        <v>26</v>
      </c>
      <c r="B151" s="67" t="s">
        <v>317</v>
      </c>
      <c r="C151" s="66" t="s">
        <v>185</v>
      </c>
      <c r="D151" s="66"/>
      <c r="E151" s="68">
        <v>46388</v>
      </c>
      <c r="F151" s="69">
        <v>772.84695699999997</v>
      </c>
      <c r="G151" s="32">
        <f t="shared" ref="G151:G159" si="18">F151*H151</f>
        <v>17775.480011</v>
      </c>
      <c r="H151" s="62">
        <v>23</v>
      </c>
      <c r="I151" s="25"/>
      <c r="J151" s="1"/>
      <c r="K151" s="2"/>
    </row>
    <row r="152" spans="1:11" ht="37.5" customHeight="1">
      <c r="A152" s="26">
        <v>27</v>
      </c>
      <c r="B152" s="67" t="s">
        <v>184</v>
      </c>
      <c r="C152" s="66" t="s">
        <v>185</v>
      </c>
      <c r="D152" s="66" t="s">
        <v>186</v>
      </c>
      <c r="E152" s="68">
        <v>46388</v>
      </c>
      <c r="F152" s="69">
        <v>774.66</v>
      </c>
      <c r="G152" s="32">
        <f t="shared" si="18"/>
        <v>1549.32</v>
      </c>
      <c r="H152" s="62">
        <v>2</v>
      </c>
      <c r="I152" s="25">
        <v>50</v>
      </c>
      <c r="J152" s="1"/>
      <c r="K152" s="2"/>
    </row>
    <row r="153" spans="1:11" ht="36" customHeight="1">
      <c r="A153" s="26">
        <v>28</v>
      </c>
      <c r="B153" s="67" t="s">
        <v>187</v>
      </c>
      <c r="C153" s="66" t="s">
        <v>185</v>
      </c>
      <c r="D153" s="66" t="s">
        <v>186</v>
      </c>
      <c r="E153" s="68">
        <v>46447</v>
      </c>
      <c r="F153" s="69">
        <v>774.66166699999997</v>
      </c>
      <c r="G153" s="32">
        <f t="shared" si="18"/>
        <v>4647.970002</v>
      </c>
      <c r="H153" s="62">
        <v>6</v>
      </c>
      <c r="I153" s="25">
        <v>150</v>
      </c>
      <c r="J153" s="1"/>
      <c r="K153" s="2"/>
    </row>
    <row r="154" spans="1:11" ht="32.25" customHeight="1">
      <c r="A154" s="26">
        <v>29</v>
      </c>
      <c r="B154" s="67" t="s">
        <v>188</v>
      </c>
      <c r="C154" s="66" t="s">
        <v>185</v>
      </c>
      <c r="D154" s="66" t="s">
        <v>45</v>
      </c>
      <c r="E154" s="68">
        <v>46174</v>
      </c>
      <c r="F154" s="69">
        <v>216.33799999999999</v>
      </c>
      <c r="G154" s="32">
        <f t="shared" si="18"/>
        <v>1081.69</v>
      </c>
      <c r="H154" s="62">
        <v>5</v>
      </c>
      <c r="I154" s="25">
        <v>25</v>
      </c>
      <c r="J154" s="1"/>
      <c r="K154" s="2"/>
    </row>
    <row r="155" spans="1:11" ht="38.25" customHeight="1">
      <c r="A155" s="26"/>
      <c r="B155" s="67" t="s">
        <v>318</v>
      </c>
      <c r="C155" s="66" t="s">
        <v>185</v>
      </c>
      <c r="D155" s="66" t="s">
        <v>45</v>
      </c>
      <c r="E155" s="68">
        <v>46478</v>
      </c>
      <c r="F155" s="69">
        <v>198.86799999999999</v>
      </c>
      <c r="G155" s="32">
        <f t="shared" si="18"/>
        <v>994.33999999999992</v>
      </c>
      <c r="H155" s="62">
        <v>5</v>
      </c>
      <c r="I155" s="25">
        <v>25</v>
      </c>
      <c r="J155" s="1"/>
      <c r="K155" s="2"/>
    </row>
    <row r="156" spans="1:11" ht="66.75" customHeight="1">
      <c r="A156" s="26">
        <v>30</v>
      </c>
      <c r="B156" s="67" t="s">
        <v>189</v>
      </c>
      <c r="C156" s="66" t="s">
        <v>185</v>
      </c>
      <c r="D156" s="66" t="s">
        <v>186</v>
      </c>
      <c r="E156" s="70">
        <v>46327</v>
      </c>
      <c r="F156" s="69">
        <v>850.47</v>
      </c>
      <c r="G156" s="32">
        <f t="shared" si="18"/>
        <v>850.47</v>
      </c>
      <c r="H156" s="62">
        <v>1</v>
      </c>
      <c r="I156" s="25">
        <v>25</v>
      </c>
      <c r="J156" s="1"/>
      <c r="K156" s="2"/>
    </row>
    <row r="157" spans="1:11" ht="49.5" customHeight="1">
      <c r="A157" s="26"/>
      <c r="B157" s="67" t="s">
        <v>319</v>
      </c>
      <c r="C157" s="66" t="s">
        <v>185</v>
      </c>
      <c r="D157" s="66" t="s">
        <v>186</v>
      </c>
      <c r="E157" s="68">
        <v>46478</v>
      </c>
      <c r="F157" s="69">
        <v>856.36</v>
      </c>
      <c r="G157" s="32">
        <f t="shared" si="18"/>
        <v>856.36</v>
      </c>
      <c r="H157" s="62">
        <v>1</v>
      </c>
      <c r="I157" s="25"/>
      <c r="J157" s="1"/>
      <c r="K157" s="2"/>
    </row>
    <row r="158" spans="1:11" ht="21" customHeight="1">
      <c r="A158" s="26"/>
      <c r="B158" s="67" t="s">
        <v>190</v>
      </c>
      <c r="C158" s="66" t="s">
        <v>185</v>
      </c>
      <c r="D158" s="66" t="s">
        <v>186</v>
      </c>
      <c r="E158" s="68">
        <v>46082</v>
      </c>
      <c r="F158" s="69">
        <v>500</v>
      </c>
      <c r="G158" s="32">
        <f t="shared" si="18"/>
        <v>1500</v>
      </c>
      <c r="H158" s="62">
        <v>3</v>
      </c>
      <c r="I158" s="25">
        <v>57</v>
      </c>
      <c r="J158" s="1"/>
      <c r="K158" s="2"/>
    </row>
    <row r="159" spans="1:11" ht="35.25" customHeight="1">
      <c r="A159" s="26"/>
      <c r="B159" s="67" t="s">
        <v>320</v>
      </c>
      <c r="C159" s="66" t="s">
        <v>97</v>
      </c>
      <c r="D159" s="66"/>
      <c r="E159" s="68">
        <v>46539</v>
      </c>
      <c r="F159" s="69">
        <v>86.785799999999995</v>
      </c>
      <c r="G159" s="32">
        <f t="shared" si="18"/>
        <v>4339.29</v>
      </c>
      <c r="H159" s="62">
        <v>50</v>
      </c>
      <c r="I159" s="25"/>
      <c r="J159" s="1"/>
      <c r="K159" s="2"/>
    </row>
    <row r="160" spans="1:11" ht="15">
      <c r="A160" s="26">
        <v>32</v>
      </c>
      <c r="B160" s="57" t="s">
        <v>191</v>
      </c>
      <c r="C160" s="66" t="s">
        <v>97</v>
      </c>
      <c r="D160" s="66"/>
      <c r="E160" s="66"/>
      <c r="F160" s="69">
        <v>65</v>
      </c>
      <c r="G160" s="32">
        <f t="shared" ref="G160:G161" si="19">H160*F160</f>
        <v>1300</v>
      </c>
      <c r="H160" s="62">
        <v>20</v>
      </c>
      <c r="I160" s="25"/>
      <c r="J160" s="1"/>
      <c r="K160" s="2"/>
    </row>
    <row r="161" spans="1:11" ht="18.75" customHeight="1">
      <c r="A161" s="26">
        <v>33</v>
      </c>
      <c r="B161" s="57" t="s">
        <v>192</v>
      </c>
      <c r="C161" s="66" t="s">
        <v>97</v>
      </c>
      <c r="D161" s="66"/>
      <c r="E161" s="66"/>
      <c r="F161" s="69">
        <v>150</v>
      </c>
      <c r="G161" s="32">
        <f t="shared" si="19"/>
        <v>1500</v>
      </c>
      <c r="H161" s="62">
        <v>10</v>
      </c>
      <c r="I161" s="25"/>
      <c r="J161" s="1"/>
      <c r="K161" s="2"/>
    </row>
    <row r="162" spans="1:11" ht="33.75" customHeight="1">
      <c r="A162" s="26"/>
      <c r="B162" s="107" t="s">
        <v>193</v>
      </c>
      <c r="C162" s="106"/>
      <c r="D162" s="106"/>
      <c r="E162" s="106"/>
      <c r="F162" s="106"/>
      <c r="G162" s="108"/>
      <c r="H162" s="62"/>
      <c r="I162" s="71"/>
      <c r="J162" s="1"/>
      <c r="K162" s="2">
        <v>0</v>
      </c>
    </row>
    <row r="163" spans="1:11" ht="15.95" customHeight="1">
      <c r="A163" s="72">
        <v>1</v>
      </c>
      <c r="B163" s="73" t="s">
        <v>194</v>
      </c>
      <c r="C163" s="21" t="s">
        <v>97</v>
      </c>
      <c r="D163" s="74"/>
      <c r="E163" s="75"/>
      <c r="F163" s="76">
        <v>255.99</v>
      </c>
      <c r="G163" s="77">
        <f t="shared" ref="G163:G165" si="20">F163*H163</f>
        <v>12799.5</v>
      </c>
      <c r="H163" s="62">
        <v>50</v>
      </c>
      <c r="I163" s="78"/>
    </row>
    <row r="164" spans="1:11" ht="15.95" customHeight="1">
      <c r="A164" s="72">
        <v>2</v>
      </c>
      <c r="B164" s="79" t="s">
        <v>195</v>
      </c>
      <c r="C164" s="21" t="s">
        <v>13</v>
      </c>
      <c r="D164" s="74"/>
      <c r="E164" s="75"/>
      <c r="F164" s="76">
        <v>60</v>
      </c>
      <c r="G164" s="77">
        <f t="shared" si="20"/>
        <v>2340</v>
      </c>
      <c r="H164" s="62">
        <v>39</v>
      </c>
      <c r="I164" s="78"/>
    </row>
    <row r="165" spans="1:11" ht="15.95" customHeight="1">
      <c r="A165" s="72">
        <v>3</v>
      </c>
      <c r="B165" s="79" t="s">
        <v>196</v>
      </c>
      <c r="C165" s="21" t="s">
        <v>10</v>
      </c>
      <c r="D165" s="24" t="s">
        <v>197</v>
      </c>
      <c r="E165" s="75"/>
      <c r="F165" s="76">
        <v>28</v>
      </c>
      <c r="G165" s="77">
        <f t="shared" si="20"/>
        <v>6048</v>
      </c>
      <c r="H165" s="62">
        <v>216</v>
      </c>
      <c r="I165" s="25">
        <v>6480</v>
      </c>
    </row>
    <row r="166" spans="1:11" ht="15.95" customHeight="1">
      <c r="A166" s="72">
        <v>4</v>
      </c>
      <c r="B166" s="57" t="s">
        <v>198</v>
      </c>
      <c r="C166" s="21" t="s">
        <v>97</v>
      </c>
      <c r="D166" s="74"/>
      <c r="E166" s="75">
        <v>46082</v>
      </c>
      <c r="F166" s="21">
        <v>36.28</v>
      </c>
      <c r="G166" s="77">
        <f t="shared" ref="G166:G239" si="21">H166*F166</f>
        <v>471.64</v>
      </c>
      <c r="H166" s="21">
        <v>13</v>
      </c>
      <c r="I166" s="78"/>
    </row>
    <row r="167" spans="1:11" ht="15.95" customHeight="1">
      <c r="A167" s="72">
        <v>5</v>
      </c>
      <c r="B167" s="80" t="s">
        <v>199</v>
      </c>
      <c r="C167" s="81" t="s">
        <v>10</v>
      </c>
      <c r="D167" s="82" t="s">
        <v>200</v>
      </c>
      <c r="E167" s="83">
        <v>46419</v>
      </c>
      <c r="F167" s="32">
        <v>63.4</v>
      </c>
      <c r="G167" s="77">
        <f t="shared" si="21"/>
        <v>570.6</v>
      </c>
      <c r="H167" s="31">
        <v>9</v>
      </c>
      <c r="I167" s="25">
        <v>54</v>
      </c>
    </row>
    <row r="168" spans="1:11" ht="15.95" customHeight="1">
      <c r="A168" s="72">
        <v>6</v>
      </c>
      <c r="B168" s="80" t="s">
        <v>201</v>
      </c>
      <c r="C168" s="81" t="s">
        <v>10</v>
      </c>
      <c r="D168" s="82" t="s">
        <v>202</v>
      </c>
      <c r="E168" s="83"/>
      <c r="F168" s="32">
        <v>393.94</v>
      </c>
      <c r="G168" s="77">
        <f t="shared" si="21"/>
        <v>787.88</v>
      </c>
      <c r="H168" s="31">
        <v>2</v>
      </c>
      <c r="I168" s="25">
        <v>110</v>
      </c>
    </row>
    <row r="169" spans="1:11" ht="15.95" customHeight="1">
      <c r="A169" s="72">
        <v>7</v>
      </c>
      <c r="B169" s="80" t="s">
        <v>204</v>
      </c>
      <c r="C169" s="81" t="s">
        <v>10</v>
      </c>
      <c r="D169" s="82" t="s">
        <v>203</v>
      </c>
      <c r="E169" s="83">
        <v>46388</v>
      </c>
      <c r="F169" s="32">
        <v>28.22</v>
      </c>
      <c r="G169" s="32">
        <f t="shared" si="21"/>
        <v>1467.44</v>
      </c>
      <c r="H169" s="31">
        <v>52</v>
      </c>
      <c r="I169" s="25">
        <v>5170</v>
      </c>
    </row>
    <row r="170" spans="1:11" ht="15.95" customHeight="1">
      <c r="A170" s="72">
        <v>8</v>
      </c>
      <c r="B170" s="80" t="s">
        <v>205</v>
      </c>
      <c r="C170" s="81" t="s">
        <v>10</v>
      </c>
      <c r="D170" s="82" t="s">
        <v>25</v>
      </c>
      <c r="E170" s="83">
        <v>46631</v>
      </c>
      <c r="F170" s="32">
        <v>83.19</v>
      </c>
      <c r="G170" s="32">
        <f t="shared" si="21"/>
        <v>3078.0299999999997</v>
      </c>
      <c r="H170" s="31">
        <v>37</v>
      </c>
      <c r="I170" s="25">
        <v>370</v>
      </c>
    </row>
    <row r="171" spans="1:11" ht="15.95" customHeight="1">
      <c r="A171" s="72">
        <v>9</v>
      </c>
      <c r="B171" s="80" t="s">
        <v>324</v>
      </c>
      <c r="C171" s="81" t="s">
        <v>97</v>
      </c>
      <c r="D171" s="82" t="s">
        <v>186</v>
      </c>
      <c r="E171" s="83">
        <v>46296</v>
      </c>
      <c r="F171" s="32">
        <v>801.36</v>
      </c>
      <c r="G171" s="32">
        <f t="shared" si="21"/>
        <v>801.36</v>
      </c>
      <c r="H171" s="31">
        <v>1</v>
      </c>
      <c r="I171" s="25">
        <v>9</v>
      </c>
    </row>
    <row r="172" spans="1:11" ht="15.95" customHeight="1">
      <c r="A172" s="72">
        <v>10</v>
      </c>
      <c r="B172" s="80" t="s">
        <v>207</v>
      </c>
      <c r="C172" s="81" t="s">
        <v>10</v>
      </c>
      <c r="D172" s="82" t="s">
        <v>203</v>
      </c>
      <c r="E172" s="83">
        <v>46419</v>
      </c>
      <c r="F172" s="32">
        <v>205.6</v>
      </c>
      <c r="G172" s="32">
        <f t="shared" si="21"/>
        <v>205.6</v>
      </c>
      <c r="H172" s="31">
        <v>1</v>
      </c>
      <c r="I172" s="25">
        <v>80</v>
      </c>
    </row>
    <row r="173" spans="1:11" ht="15.95" customHeight="1">
      <c r="A173" s="72">
        <v>11</v>
      </c>
      <c r="B173" s="80" t="s">
        <v>208</v>
      </c>
      <c r="C173" s="81" t="s">
        <v>97</v>
      </c>
      <c r="D173" s="82"/>
      <c r="E173" s="83"/>
      <c r="F173" s="32">
        <v>14.89</v>
      </c>
      <c r="G173" s="32">
        <f t="shared" si="21"/>
        <v>297.8</v>
      </c>
      <c r="H173" s="31">
        <v>20</v>
      </c>
      <c r="I173" s="25"/>
    </row>
    <row r="174" spans="1:11" ht="15.95" customHeight="1">
      <c r="A174" s="72">
        <v>12</v>
      </c>
      <c r="B174" s="80" t="s">
        <v>209</v>
      </c>
      <c r="C174" s="81" t="s">
        <v>13</v>
      </c>
      <c r="D174" s="82" t="s">
        <v>80</v>
      </c>
      <c r="E174" s="83">
        <v>46357</v>
      </c>
      <c r="F174" s="32">
        <v>370</v>
      </c>
      <c r="G174" s="32">
        <f t="shared" si="21"/>
        <v>57350</v>
      </c>
      <c r="H174" s="31">
        <v>155</v>
      </c>
      <c r="I174" s="25"/>
    </row>
    <row r="175" spans="1:11" ht="15.95" customHeight="1">
      <c r="A175" s="72">
        <v>13</v>
      </c>
      <c r="B175" s="84" t="s">
        <v>210</v>
      </c>
      <c r="C175" s="81" t="s">
        <v>13</v>
      </c>
      <c r="D175" s="82" t="s">
        <v>211</v>
      </c>
      <c r="E175" s="85"/>
      <c r="F175" s="61">
        <v>1500</v>
      </c>
      <c r="G175" s="32">
        <f t="shared" si="21"/>
        <v>3000</v>
      </c>
      <c r="H175" s="62">
        <v>2</v>
      </c>
      <c r="I175" s="25"/>
    </row>
    <row r="176" spans="1:11" ht="30">
      <c r="A176" s="72">
        <v>14</v>
      </c>
      <c r="B176" s="84" t="s">
        <v>303</v>
      </c>
      <c r="C176" s="81" t="s">
        <v>10</v>
      </c>
      <c r="D176" s="82" t="s">
        <v>53</v>
      </c>
      <c r="E176" s="85">
        <v>46235</v>
      </c>
      <c r="F176" s="61">
        <v>500</v>
      </c>
      <c r="G176" s="32">
        <f t="shared" si="21"/>
        <v>2500</v>
      </c>
      <c r="H176" s="62">
        <v>5</v>
      </c>
      <c r="I176" s="25">
        <v>250</v>
      </c>
    </row>
    <row r="177" spans="1:9" ht="15.95" customHeight="1">
      <c r="A177" s="72">
        <v>15</v>
      </c>
      <c r="B177" s="84" t="s">
        <v>212</v>
      </c>
      <c r="C177" s="81" t="s">
        <v>10</v>
      </c>
      <c r="D177" s="82" t="s">
        <v>203</v>
      </c>
      <c r="E177" s="85">
        <v>46357</v>
      </c>
      <c r="F177" s="61">
        <v>51.54</v>
      </c>
      <c r="G177" s="32">
        <f t="shared" si="21"/>
        <v>51.54</v>
      </c>
      <c r="H177" s="62">
        <v>1</v>
      </c>
      <c r="I177" s="25">
        <v>80</v>
      </c>
    </row>
    <row r="178" spans="1:9" ht="15.95" customHeight="1">
      <c r="A178" s="72">
        <v>16</v>
      </c>
      <c r="B178" s="57" t="s">
        <v>325</v>
      </c>
      <c r="C178" s="81" t="s">
        <v>10</v>
      </c>
      <c r="D178" s="82" t="s">
        <v>53</v>
      </c>
      <c r="E178" s="86">
        <v>46235</v>
      </c>
      <c r="F178" s="61">
        <v>100</v>
      </c>
      <c r="G178" s="32">
        <f t="shared" si="21"/>
        <v>200</v>
      </c>
      <c r="H178" s="62">
        <v>2</v>
      </c>
      <c r="I178" s="25">
        <v>100</v>
      </c>
    </row>
    <row r="179" spans="1:9" ht="15.95" customHeight="1">
      <c r="A179" s="72">
        <v>17</v>
      </c>
      <c r="B179" s="57" t="s">
        <v>325</v>
      </c>
      <c r="C179" s="81" t="s">
        <v>10</v>
      </c>
      <c r="D179" s="82" t="s">
        <v>53</v>
      </c>
      <c r="E179" s="85">
        <v>46357</v>
      </c>
      <c r="F179" s="61">
        <v>100</v>
      </c>
      <c r="G179" s="32">
        <f t="shared" si="21"/>
        <v>200</v>
      </c>
      <c r="H179" s="62">
        <v>2</v>
      </c>
      <c r="I179" s="25">
        <v>100</v>
      </c>
    </row>
    <row r="180" spans="1:9" ht="15.95" customHeight="1">
      <c r="A180" s="72">
        <v>18</v>
      </c>
      <c r="B180" s="57" t="s">
        <v>215</v>
      </c>
      <c r="C180" s="81" t="s">
        <v>34</v>
      </c>
      <c r="D180" s="82" t="s">
        <v>203</v>
      </c>
      <c r="E180" s="62"/>
      <c r="F180" s="61">
        <v>1208.98</v>
      </c>
      <c r="G180" s="32">
        <f t="shared" si="21"/>
        <v>1208.98</v>
      </c>
      <c r="H180" s="62">
        <v>1</v>
      </c>
      <c r="I180" s="25">
        <v>100</v>
      </c>
    </row>
    <row r="181" spans="1:9" ht="15.95" customHeight="1">
      <c r="A181" s="72">
        <v>19</v>
      </c>
      <c r="B181" s="57" t="s">
        <v>304</v>
      </c>
      <c r="C181" s="81" t="s">
        <v>10</v>
      </c>
      <c r="D181" s="82"/>
      <c r="E181" s="86">
        <v>46113</v>
      </c>
      <c r="F181" s="61">
        <v>500</v>
      </c>
      <c r="G181" s="77">
        <f t="shared" si="21"/>
        <v>25000</v>
      </c>
      <c r="H181" s="62">
        <v>50</v>
      </c>
      <c r="I181" s="78"/>
    </row>
    <row r="182" spans="1:9" ht="15.95" customHeight="1">
      <c r="A182" s="72">
        <v>20</v>
      </c>
      <c r="B182" s="57" t="s">
        <v>216</v>
      </c>
      <c r="C182" s="21" t="s">
        <v>10</v>
      </c>
      <c r="D182" s="24"/>
      <c r="E182" s="74"/>
      <c r="F182" s="76">
        <v>50</v>
      </c>
      <c r="G182" s="77">
        <f t="shared" si="21"/>
        <v>10650</v>
      </c>
      <c r="H182" s="21">
        <v>213</v>
      </c>
      <c r="I182" s="78"/>
    </row>
    <row r="183" spans="1:9" ht="15.95" customHeight="1">
      <c r="A183" s="72">
        <v>21</v>
      </c>
      <c r="B183" s="87" t="s">
        <v>217</v>
      </c>
      <c r="C183" s="81" t="s">
        <v>97</v>
      </c>
      <c r="D183" s="82" t="s">
        <v>218</v>
      </c>
      <c r="E183" s="88"/>
      <c r="F183" s="61">
        <v>1300</v>
      </c>
      <c r="G183" s="77">
        <f t="shared" si="21"/>
        <v>54600</v>
      </c>
      <c r="H183" s="62">
        <v>42</v>
      </c>
      <c r="I183" s="78"/>
    </row>
    <row r="184" spans="1:9" ht="15.95" customHeight="1">
      <c r="A184" s="72">
        <v>22</v>
      </c>
      <c r="B184" s="80" t="s">
        <v>219</v>
      </c>
      <c r="C184" s="81" t="s">
        <v>10</v>
      </c>
      <c r="D184" s="82" t="s">
        <v>28</v>
      </c>
      <c r="E184" s="83">
        <v>46569</v>
      </c>
      <c r="F184" s="32">
        <v>47.22</v>
      </c>
      <c r="G184" s="77">
        <f t="shared" si="21"/>
        <v>28143.119999999999</v>
      </c>
      <c r="H184" s="31">
        <v>596</v>
      </c>
      <c r="I184" s="25">
        <v>11920</v>
      </c>
    </row>
    <row r="185" spans="1:9" ht="15.95" customHeight="1">
      <c r="A185" s="72">
        <v>23</v>
      </c>
      <c r="B185" s="80" t="s">
        <v>220</v>
      </c>
      <c r="C185" s="81" t="s">
        <v>10</v>
      </c>
      <c r="D185" s="82" t="s">
        <v>203</v>
      </c>
      <c r="E185" s="83">
        <v>46784</v>
      </c>
      <c r="F185" s="32">
        <v>134.38</v>
      </c>
      <c r="G185" s="77">
        <f t="shared" si="21"/>
        <v>1209.42</v>
      </c>
      <c r="H185" s="31">
        <v>9</v>
      </c>
      <c r="I185" s="25">
        <v>900</v>
      </c>
    </row>
    <row r="186" spans="1:9" ht="15.95" customHeight="1">
      <c r="A186" s="72">
        <v>24</v>
      </c>
      <c r="B186" s="80" t="s">
        <v>221</v>
      </c>
      <c r="C186" s="81" t="s">
        <v>214</v>
      </c>
      <c r="D186" s="82"/>
      <c r="E186" s="83">
        <v>46447</v>
      </c>
      <c r="F186" s="32">
        <v>19.71</v>
      </c>
      <c r="G186" s="77">
        <f t="shared" si="21"/>
        <v>1024.92</v>
      </c>
      <c r="H186" s="31">
        <v>52</v>
      </c>
      <c r="I186" s="25"/>
    </row>
    <row r="187" spans="1:9" ht="15.95" customHeight="1">
      <c r="A187" s="72">
        <v>25</v>
      </c>
      <c r="B187" s="80" t="s">
        <v>222</v>
      </c>
      <c r="C187" s="81" t="s">
        <v>97</v>
      </c>
      <c r="D187" s="82"/>
      <c r="E187" s="83"/>
      <c r="F187" s="32">
        <v>643.08000000000004</v>
      </c>
      <c r="G187" s="77">
        <f t="shared" si="21"/>
        <v>19292.400000000001</v>
      </c>
      <c r="H187" s="31">
        <v>30</v>
      </c>
      <c r="I187" s="25"/>
    </row>
    <row r="188" spans="1:9" ht="15.95" customHeight="1">
      <c r="A188" s="72">
        <v>26</v>
      </c>
      <c r="B188" s="80" t="s">
        <v>223</v>
      </c>
      <c r="C188" s="81" t="s">
        <v>97</v>
      </c>
      <c r="D188" s="82" t="s">
        <v>28</v>
      </c>
      <c r="E188" s="83"/>
      <c r="F188" s="32">
        <v>270</v>
      </c>
      <c r="G188" s="77">
        <f t="shared" si="21"/>
        <v>5400</v>
      </c>
      <c r="H188" s="31">
        <v>20</v>
      </c>
      <c r="I188" s="25"/>
    </row>
    <row r="189" spans="1:9" ht="15.95" customHeight="1">
      <c r="A189" s="72">
        <v>27</v>
      </c>
      <c r="B189" s="80" t="s">
        <v>224</v>
      </c>
      <c r="C189" s="81" t="s">
        <v>10</v>
      </c>
      <c r="D189" s="82" t="s">
        <v>203</v>
      </c>
      <c r="E189" s="83">
        <v>46235</v>
      </c>
      <c r="F189" s="32">
        <v>94.96</v>
      </c>
      <c r="G189" s="32">
        <f t="shared" si="21"/>
        <v>5507.6799999999994</v>
      </c>
      <c r="H189" s="31">
        <v>58</v>
      </c>
      <c r="I189" s="25">
        <v>5800</v>
      </c>
    </row>
    <row r="190" spans="1:9" ht="15.95" customHeight="1">
      <c r="A190" s="72">
        <v>28</v>
      </c>
      <c r="B190" s="80" t="s">
        <v>225</v>
      </c>
      <c r="C190" s="81" t="s">
        <v>10</v>
      </c>
      <c r="D190" s="82" t="s">
        <v>28</v>
      </c>
      <c r="E190" s="83">
        <v>46113</v>
      </c>
      <c r="F190" s="32">
        <v>98.93</v>
      </c>
      <c r="G190" s="32">
        <f t="shared" si="21"/>
        <v>7122.9600000000009</v>
      </c>
      <c r="H190" s="31">
        <v>72</v>
      </c>
      <c r="I190" s="25">
        <v>1440</v>
      </c>
    </row>
    <row r="191" spans="1:9" ht="30">
      <c r="A191" s="72">
        <v>29</v>
      </c>
      <c r="B191" s="80" t="s">
        <v>305</v>
      </c>
      <c r="C191" s="81" t="s">
        <v>13</v>
      </c>
      <c r="D191" s="82"/>
      <c r="E191" s="83">
        <v>46174</v>
      </c>
      <c r="F191" s="32">
        <v>50</v>
      </c>
      <c r="G191" s="32">
        <f t="shared" si="21"/>
        <v>4000</v>
      </c>
      <c r="H191" s="31">
        <v>80</v>
      </c>
      <c r="I191" s="25"/>
    </row>
    <row r="192" spans="1:9" ht="15.95" customHeight="1">
      <c r="A192" s="72">
        <v>30</v>
      </c>
      <c r="B192" s="89" t="s">
        <v>306</v>
      </c>
      <c r="C192" s="81" t="s">
        <v>10</v>
      </c>
      <c r="D192" s="82" t="s">
        <v>200</v>
      </c>
      <c r="E192" s="83">
        <v>46113</v>
      </c>
      <c r="F192" s="32">
        <v>70</v>
      </c>
      <c r="G192" s="32">
        <f t="shared" si="21"/>
        <v>14000</v>
      </c>
      <c r="H192" s="31">
        <v>200</v>
      </c>
      <c r="I192" s="25"/>
    </row>
    <row r="193" spans="1:9" ht="15.95" customHeight="1">
      <c r="A193" s="72">
        <v>31</v>
      </c>
      <c r="B193" s="90" t="s">
        <v>226</v>
      </c>
      <c r="C193" s="81" t="s">
        <v>13</v>
      </c>
      <c r="D193" s="82" t="s">
        <v>227</v>
      </c>
      <c r="E193" s="83"/>
      <c r="F193" s="32">
        <v>200</v>
      </c>
      <c r="G193" s="32">
        <f t="shared" si="21"/>
        <v>10800</v>
      </c>
      <c r="H193" s="31">
        <v>54</v>
      </c>
      <c r="I193" s="25"/>
    </row>
    <row r="194" spans="1:9" ht="15.95" customHeight="1">
      <c r="A194" s="72">
        <v>32</v>
      </c>
      <c r="B194" s="80" t="s">
        <v>228</v>
      </c>
      <c r="C194" s="81" t="s">
        <v>10</v>
      </c>
      <c r="D194" s="82" t="s">
        <v>25</v>
      </c>
      <c r="E194" s="83"/>
      <c r="F194" s="32">
        <v>314.45</v>
      </c>
      <c r="G194" s="32">
        <f t="shared" si="21"/>
        <v>314.45</v>
      </c>
      <c r="H194" s="31">
        <v>1</v>
      </c>
      <c r="I194" s="25">
        <v>10</v>
      </c>
    </row>
    <row r="195" spans="1:9" ht="15.95" customHeight="1">
      <c r="A195" s="72">
        <v>33</v>
      </c>
      <c r="B195" s="80" t="s">
        <v>229</v>
      </c>
      <c r="C195" s="81" t="s">
        <v>13</v>
      </c>
      <c r="D195" s="82"/>
      <c r="E195" s="83">
        <v>46143</v>
      </c>
      <c r="F195" s="32">
        <v>80</v>
      </c>
      <c r="G195" s="32">
        <f t="shared" si="21"/>
        <v>5760</v>
      </c>
      <c r="H195" s="31">
        <v>72</v>
      </c>
      <c r="I195" s="25"/>
    </row>
    <row r="196" spans="1:9" ht="15.95" customHeight="1">
      <c r="A196" s="72">
        <v>34</v>
      </c>
      <c r="B196" s="80" t="s">
        <v>230</v>
      </c>
      <c r="C196" s="81" t="s">
        <v>10</v>
      </c>
      <c r="D196" s="82" t="s">
        <v>206</v>
      </c>
      <c r="E196" s="83">
        <v>46722</v>
      </c>
      <c r="F196" s="32">
        <v>473.92</v>
      </c>
      <c r="G196" s="32">
        <f t="shared" si="21"/>
        <v>11374.08</v>
      </c>
      <c r="H196" s="31">
        <v>24</v>
      </c>
      <c r="I196" s="25">
        <v>23840</v>
      </c>
    </row>
    <row r="197" spans="1:9" ht="15.95" customHeight="1">
      <c r="A197" s="72">
        <v>35</v>
      </c>
      <c r="B197" s="80" t="s">
        <v>231</v>
      </c>
      <c r="C197" s="81" t="s">
        <v>10</v>
      </c>
      <c r="D197" s="82" t="s">
        <v>206</v>
      </c>
      <c r="E197" s="83">
        <v>46388</v>
      </c>
      <c r="F197" s="32">
        <v>520.04999999999995</v>
      </c>
      <c r="G197" s="32">
        <f t="shared" si="21"/>
        <v>7280.6999999999989</v>
      </c>
      <c r="H197" s="31">
        <v>14</v>
      </c>
      <c r="I197" s="25">
        <v>13520</v>
      </c>
    </row>
    <row r="198" spans="1:9" ht="15.95" customHeight="1">
      <c r="A198" s="72">
        <v>36</v>
      </c>
      <c r="B198" s="80" t="s">
        <v>232</v>
      </c>
      <c r="C198" s="81" t="s">
        <v>10</v>
      </c>
      <c r="D198" s="82" t="s">
        <v>53</v>
      </c>
      <c r="E198" s="83">
        <v>47119</v>
      </c>
      <c r="F198" s="32">
        <v>103.43</v>
      </c>
      <c r="G198" s="32">
        <f t="shared" si="21"/>
        <v>1241.1600000000001</v>
      </c>
      <c r="H198" s="31">
        <v>12</v>
      </c>
      <c r="I198" s="25">
        <v>600</v>
      </c>
    </row>
    <row r="199" spans="1:9" ht="15.95" customHeight="1">
      <c r="A199" s="72">
        <v>37</v>
      </c>
      <c r="B199" s="89" t="s">
        <v>233</v>
      </c>
      <c r="C199" s="81" t="s">
        <v>10</v>
      </c>
      <c r="D199" s="82" t="s">
        <v>203</v>
      </c>
      <c r="E199" s="83"/>
      <c r="F199" s="32">
        <v>230</v>
      </c>
      <c r="G199" s="32">
        <f t="shared" si="21"/>
        <v>460</v>
      </c>
      <c r="H199" s="31">
        <v>2</v>
      </c>
      <c r="I199" s="25">
        <v>118</v>
      </c>
    </row>
    <row r="200" spans="1:9" ht="15.95" customHeight="1">
      <c r="A200" s="72">
        <v>38</v>
      </c>
      <c r="B200" s="80" t="s">
        <v>234</v>
      </c>
      <c r="C200" s="81" t="s">
        <v>97</v>
      </c>
      <c r="D200" s="82"/>
      <c r="E200" s="83">
        <v>46327</v>
      </c>
      <c r="F200" s="32">
        <v>37.630000000000003</v>
      </c>
      <c r="G200" s="32">
        <f t="shared" si="21"/>
        <v>4402.71</v>
      </c>
      <c r="H200" s="31">
        <v>117</v>
      </c>
      <c r="I200" s="25"/>
    </row>
    <row r="201" spans="1:9" ht="15.95" customHeight="1">
      <c r="A201" s="72">
        <v>39</v>
      </c>
      <c r="B201" s="80" t="s">
        <v>289</v>
      </c>
      <c r="C201" s="81" t="s">
        <v>97</v>
      </c>
      <c r="D201" s="82" t="s">
        <v>154</v>
      </c>
      <c r="E201" s="83"/>
      <c r="F201" s="32">
        <v>1000</v>
      </c>
      <c r="G201" s="32">
        <f t="shared" si="21"/>
        <v>4000</v>
      </c>
      <c r="H201" s="31">
        <v>4</v>
      </c>
      <c r="I201" s="25"/>
    </row>
    <row r="202" spans="1:9" ht="30">
      <c r="A202" s="72">
        <v>40</v>
      </c>
      <c r="B202" s="80" t="s">
        <v>235</v>
      </c>
      <c r="C202" s="81" t="s">
        <v>10</v>
      </c>
      <c r="D202" s="82" t="s">
        <v>203</v>
      </c>
      <c r="E202" s="83"/>
      <c r="F202" s="32">
        <v>1575.02</v>
      </c>
      <c r="G202" s="32">
        <f t="shared" si="21"/>
        <v>11025.14</v>
      </c>
      <c r="H202" s="31">
        <v>7</v>
      </c>
      <c r="I202" s="25">
        <v>700</v>
      </c>
    </row>
    <row r="203" spans="1:9" ht="15.95" customHeight="1">
      <c r="A203" s="72">
        <v>41</v>
      </c>
      <c r="B203" s="80" t="s">
        <v>236</v>
      </c>
      <c r="C203" s="81" t="s">
        <v>10</v>
      </c>
      <c r="D203" s="82" t="s">
        <v>203</v>
      </c>
      <c r="E203" s="83">
        <v>46082</v>
      </c>
      <c r="F203" s="32">
        <v>45.69</v>
      </c>
      <c r="G203" s="32">
        <f t="shared" si="21"/>
        <v>6670.74</v>
      </c>
      <c r="H203" s="31">
        <v>146</v>
      </c>
      <c r="I203" s="25">
        <v>14530</v>
      </c>
    </row>
    <row r="204" spans="1:9" ht="15.95" customHeight="1">
      <c r="A204" s="72">
        <v>42</v>
      </c>
      <c r="B204" s="80" t="s">
        <v>237</v>
      </c>
      <c r="C204" s="81" t="s">
        <v>10</v>
      </c>
      <c r="D204" s="82" t="s">
        <v>213</v>
      </c>
      <c r="E204" s="83">
        <v>46023</v>
      </c>
      <c r="F204" s="32">
        <v>76.900000000000006</v>
      </c>
      <c r="G204" s="32">
        <f t="shared" si="21"/>
        <v>2999.1000000000004</v>
      </c>
      <c r="H204" s="31">
        <v>39</v>
      </c>
      <c r="I204" s="25">
        <v>1092</v>
      </c>
    </row>
    <row r="205" spans="1:9" ht="15.95" customHeight="1">
      <c r="A205" s="72">
        <v>43</v>
      </c>
      <c r="B205" s="80" t="s">
        <v>238</v>
      </c>
      <c r="C205" s="81" t="s">
        <v>10</v>
      </c>
      <c r="D205" s="82" t="s">
        <v>203</v>
      </c>
      <c r="E205" s="83">
        <v>46447</v>
      </c>
      <c r="F205" s="32">
        <v>111.98</v>
      </c>
      <c r="G205" s="32">
        <f t="shared" si="21"/>
        <v>1007.82</v>
      </c>
      <c r="H205" s="31">
        <v>9</v>
      </c>
      <c r="I205" s="25">
        <v>900</v>
      </c>
    </row>
    <row r="206" spans="1:9" ht="15.95" customHeight="1">
      <c r="A206" s="72">
        <v>44</v>
      </c>
      <c r="B206" s="80" t="s">
        <v>307</v>
      </c>
      <c r="C206" s="81" t="s">
        <v>10</v>
      </c>
      <c r="D206" s="82" t="s">
        <v>308</v>
      </c>
      <c r="E206" s="83">
        <v>46235</v>
      </c>
      <c r="F206" s="32">
        <v>300</v>
      </c>
      <c r="G206" s="32">
        <f t="shared" si="21"/>
        <v>3000</v>
      </c>
      <c r="H206" s="31">
        <v>10</v>
      </c>
      <c r="I206" s="25"/>
    </row>
    <row r="207" spans="1:9" ht="15.95" customHeight="1">
      <c r="A207" s="72">
        <v>45</v>
      </c>
      <c r="B207" s="80" t="s">
        <v>239</v>
      </c>
      <c r="C207" s="81" t="s">
        <v>10</v>
      </c>
      <c r="D207" s="82" t="s">
        <v>203</v>
      </c>
      <c r="E207" s="83">
        <v>46419</v>
      </c>
      <c r="F207" s="32">
        <v>46.11</v>
      </c>
      <c r="G207" s="32">
        <f t="shared" si="21"/>
        <v>599.42999999999995</v>
      </c>
      <c r="H207" s="31">
        <v>13</v>
      </c>
      <c r="I207" s="25">
        <v>1300</v>
      </c>
    </row>
    <row r="208" spans="1:9" ht="15.95" customHeight="1">
      <c r="A208" s="72">
        <v>46</v>
      </c>
      <c r="B208" s="80" t="s">
        <v>240</v>
      </c>
      <c r="C208" s="81" t="s">
        <v>10</v>
      </c>
      <c r="D208" s="82" t="s">
        <v>206</v>
      </c>
      <c r="E208" s="83">
        <v>46447</v>
      </c>
      <c r="F208" s="32">
        <v>478.84</v>
      </c>
      <c r="G208" s="32">
        <f t="shared" si="21"/>
        <v>2394.1999999999998</v>
      </c>
      <c r="H208" s="31">
        <v>5</v>
      </c>
      <c r="I208" s="25">
        <v>4760</v>
      </c>
    </row>
    <row r="209" spans="1:9" ht="15.95" customHeight="1">
      <c r="A209" s="72">
        <v>47</v>
      </c>
      <c r="B209" s="80" t="s">
        <v>241</v>
      </c>
      <c r="C209" s="81" t="s">
        <v>214</v>
      </c>
      <c r="D209" s="82" t="s">
        <v>25</v>
      </c>
      <c r="E209" s="83">
        <v>46419</v>
      </c>
      <c r="F209" s="32">
        <v>140.65</v>
      </c>
      <c r="G209" s="32">
        <f t="shared" si="21"/>
        <v>421.95000000000005</v>
      </c>
      <c r="H209" s="31">
        <v>3</v>
      </c>
      <c r="I209" s="25">
        <v>24</v>
      </c>
    </row>
    <row r="210" spans="1:9" ht="15.95" customHeight="1">
      <c r="A210" s="72">
        <v>48</v>
      </c>
      <c r="B210" s="80" t="s">
        <v>309</v>
      </c>
      <c r="C210" s="81" t="s">
        <v>10</v>
      </c>
      <c r="D210" s="82" t="s">
        <v>310</v>
      </c>
      <c r="E210" s="83">
        <v>46054</v>
      </c>
      <c r="F210" s="32">
        <v>290</v>
      </c>
      <c r="G210" s="32">
        <f t="shared" si="21"/>
        <v>14500</v>
      </c>
      <c r="H210" s="31">
        <v>50</v>
      </c>
      <c r="I210" s="25">
        <v>0</v>
      </c>
    </row>
    <row r="211" spans="1:9" ht="15.95" customHeight="1">
      <c r="A211" s="72">
        <v>49</v>
      </c>
      <c r="B211" s="80" t="s">
        <v>242</v>
      </c>
      <c r="C211" s="81" t="s">
        <v>97</v>
      </c>
      <c r="D211" s="82"/>
      <c r="E211" s="83"/>
      <c r="F211" s="32">
        <v>29.43</v>
      </c>
      <c r="G211" s="32">
        <f t="shared" si="21"/>
        <v>529.74</v>
      </c>
      <c r="H211" s="31">
        <v>18</v>
      </c>
      <c r="I211" s="25"/>
    </row>
    <row r="212" spans="1:9" ht="15.95" customHeight="1">
      <c r="A212" s="72">
        <v>50</v>
      </c>
      <c r="B212" s="80" t="s">
        <v>243</v>
      </c>
      <c r="C212" s="81" t="s">
        <v>97</v>
      </c>
      <c r="D212" s="82"/>
      <c r="E212" s="83"/>
      <c r="F212" s="32">
        <v>22.8</v>
      </c>
      <c r="G212" s="32">
        <f t="shared" si="21"/>
        <v>68.400000000000006</v>
      </c>
      <c r="H212" s="31">
        <v>3</v>
      </c>
      <c r="I212" s="25"/>
    </row>
    <row r="213" spans="1:9" ht="15.95" customHeight="1">
      <c r="A213" s="72">
        <v>51</v>
      </c>
      <c r="B213" s="80" t="s">
        <v>244</v>
      </c>
      <c r="C213" s="81" t="s">
        <v>10</v>
      </c>
      <c r="D213" s="82" t="s">
        <v>203</v>
      </c>
      <c r="E213" s="83">
        <v>46388</v>
      </c>
      <c r="F213" s="32">
        <v>116.91</v>
      </c>
      <c r="G213" s="32">
        <f t="shared" si="21"/>
        <v>19874.7</v>
      </c>
      <c r="H213" s="31">
        <v>170</v>
      </c>
      <c r="I213" s="25">
        <v>17000</v>
      </c>
    </row>
    <row r="214" spans="1:9" ht="15.95" customHeight="1">
      <c r="A214" s="72">
        <v>52</v>
      </c>
      <c r="B214" s="80" t="s">
        <v>244</v>
      </c>
      <c r="C214" s="81" t="s">
        <v>10</v>
      </c>
      <c r="D214" s="82" t="s">
        <v>203</v>
      </c>
      <c r="E214" s="83"/>
      <c r="F214" s="32">
        <v>43</v>
      </c>
      <c r="G214" s="32">
        <f t="shared" si="21"/>
        <v>2322</v>
      </c>
      <c r="H214" s="31">
        <v>54</v>
      </c>
      <c r="I214" s="25">
        <v>5400</v>
      </c>
    </row>
    <row r="215" spans="1:9" ht="15.95" customHeight="1">
      <c r="A215" s="72">
        <v>53</v>
      </c>
      <c r="B215" s="80" t="s">
        <v>245</v>
      </c>
      <c r="C215" s="81" t="s">
        <v>10</v>
      </c>
      <c r="D215" s="82" t="s">
        <v>28</v>
      </c>
      <c r="E215" s="83">
        <v>46023</v>
      </c>
      <c r="F215" s="32">
        <v>22.48</v>
      </c>
      <c r="G215" s="32">
        <f t="shared" si="21"/>
        <v>8632.32</v>
      </c>
      <c r="H215" s="31">
        <v>384</v>
      </c>
      <c r="I215" s="25">
        <v>7680</v>
      </c>
    </row>
    <row r="216" spans="1:9" ht="15.95" customHeight="1">
      <c r="A216" s="72">
        <v>54</v>
      </c>
      <c r="B216" s="80" t="s">
        <v>311</v>
      </c>
      <c r="C216" s="81" t="s">
        <v>10</v>
      </c>
      <c r="D216" s="82" t="s">
        <v>197</v>
      </c>
      <c r="E216" s="83">
        <v>46235</v>
      </c>
      <c r="F216" s="32">
        <v>4500</v>
      </c>
      <c r="G216" s="32">
        <f t="shared" si="21"/>
        <v>99000</v>
      </c>
      <c r="H216" s="31">
        <v>22</v>
      </c>
      <c r="I216" s="25"/>
    </row>
    <row r="217" spans="1:9" ht="15.95" customHeight="1">
      <c r="A217" s="72">
        <v>55</v>
      </c>
      <c r="B217" s="80" t="s">
        <v>246</v>
      </c>
      <c r="C217" s="81" t="s">
        <v>97</v>
      </c>
      <c r="D217" s="82"/>
      <c r="E217" s="83"/>
      <c r="F217" s="32">
        <v>24.87</v>
      </c>
      <c r="G217" s="32">
        <f t="shared" si="21"/>
        <v>373.05</v>
      </c>
      <c r="H217" s="31">
        <v>15</v>
      </c>
      <c r="I217" s="25"/>
    </row>
    <row r="218" spans="1:9" ht="15.95" customHeight="1">
      <c r="A218" s="72">
        <v>56</v>
      </c>
      <c r="B218" s="80" t="s">
        <v>247</v>
      </c>
      <c r="C218" s="81" t="s">
        <v>97</v>
      </c>
      <c r="D218" s="82"/>
      <c r="E218" s="83"/>
      <c r="F218" s="32">
        <v>50.57</v>
      </c>
      <c r="G218" s="32">
        <f t="shared" si="21"/>
        <v>1112.54</v>
      </c>
      <c r="H218" s="31">
        <v>22</v>
      </c>
      <c r="I218" s="25"/>
    </row>
    <row r="219" spans="1:9" ht="15.95" customHeight="1">
      <c r="A219" s="72">
        <v>57</v>
      </c>
      <c r="B219" s="91" t="s">
        <v>248</v>
      </c>
      <c r="C219" s="81" t="s">
        <v>97</v>
      </c>
      <c r="D219" s="82"/>
      <c r="E219" s="86"/>
      <c r="F219" s="61">
        <v>34.4</v>
      </c>
      <c r="G219" s="32">
        <f t="shared" si="21"/>
        <v>688</v>
      </c>
      <c r="H219" s="62">
        <v>20</v>
      </c>
      <c r="I219" s="25"/>
    </row>
    <row r="220" spans="1:9" ht="15.95" customHeight="1">
      <c r="A220" s="72">
        <v>58</v>
      </c>
      <c r="B220" s="91" t="s">
        <v>249</v>
      </c>
      <c r="C220" s="81" t="s">
        <v>97</v>
      </c>
      <c r="D220" s="82"/>
      <c r="E220" s="86"/>
      <c r="F220" s="61">
        <v>27.77</v>
      </c>
      <c r="G220" s="32">
        <f t="shared" si="21"/>
        <v>111.08</v>
      </c>
      <c r="H220" s="62">
        <v>4</v>
      </c>
      <c r="I220" s="25"/>
    </row>
    <row r="221" spans="1:9" ht="15.95" customHeight="1">
      <c r="A221" s="72">
        <v>59</v>
      </c>
      <c r="B221" s="92" t="s">
        <v>250</v>
      </c>
      <c r="C221" s="81" t="s">
        <v>10</v>
      </c>
      <c r="D221" s="82" t="s">
        <v>25</v>
      </c>
      <c r="E221" s="86"/>
      <c r="F221" s="61">
        <v>600</v>
      </c>
      <c r="G221" s="32">
        <f t="shared" si="21"/>
        <v>114000</v>
      </c>
      <c r="H221" s="62">
        <v>190</v>
      </c>
      <c r="I221" s="25"/>
    </row>
    <row r="222" spans="1:9" ht="15.95" customHeight="1">
      <c r="A222" s="72">
        <v>60</v>
      </c>
      <c r="B222" s="84" t="s">
        <v>251</v>
      </c>
      <c r="C222" s="81" t="s">
        <v>10</v>
      </c>
      <c r="D222" s="82" t="s">
        <v>206</v>
      </c>
      <c r="E222" s="86">
        <v>46844</v>
      </c>
      <c r="F222" s="62">
        <v>1648.41</v>
      </c>
      <c r="G222" s="32">
        <f t="shared" si="21"/>
        <v>8242.0500000000011</v>
      </c>
      <c r="H222" s="62">
        <v>5</v>
      </c>
      <c r="I222" s="25">
        <v>4920</v>
      </c>
    </row>
    <row r="223" spans="1:9" ht="15.95" customHeight="1">
      <c r="A223" s="72">
        <v>61</v>
      </c>
      <c r="B223" s="84" t="s">
        <v>252</v>
      </c>
      <c r="C223" s="81" t="s">
        <v>214</v>
      </c>
      <c r="D223" s="82" t="s">
        <v>186</v>
      </c>
      <c r="E223" s="86">
        <v>46508</v>
      </c>
      <c r="F223" s="61">
        <v>715.8</v>
      </c>
      <c r="G223" s="32">
        <f t="shared" si="21"/>
        <v>2863.2</v>
      </c>
      <c r="H223" s="62">
        <v>4</v>
      </c>
      <c r="I223" s="25">
        <v>86</v>
      </c>
    </row>
    <row r="224" spans="1:9" ht="15.95" customHeight="1">
      <c r="A224" s="72">
        <v>62</v>
      </c>
      <c r="B224" s="89" t="s">
        <v>253</v>
      </c>
      <c r="C224" s="81" t="s">
        <v>10</v>
      </c>
      <c r="D224" s="82" t="s">
        <v>197</v>
      </c>
      <c r="E224" s="86"/>
      <c r="F224" s="61">
        <v>20</v>
      </c>
      <c r="G224" s="32">
        <f t="shared" si="21"/>
        <v>2880</v>
      </c>
      <c r="H224" s="62">
        <v>144</v>
      </c>
      <c r="I224" s="25">
        <v>4320</v>
      </c>
    </row>
    <row r="225" spans="1:9" ht="15.95" customHeight="1">
      <c r="A225" s="72">
        <v>63</v>
      </c>
      <c r="B225" s="89" t="s">
        <v>254</v>
      </c>
      <c r="C225" s="81" t="s">
        <v>10</v>
      </c>
      <c r="D225" s="82" t="s">
        <v>25</v>
      </c>
      <c r="E225" s="86"/>
      <c r="F225" s="61">
        <v>80</v>
      </c>
      <c r="G225" s="32">
        <f t="shared" si="21"/>
        <v>11280</v>
      </c>
      <c r="H225" s="62">
        <v>141</v>
      </c>
      <c r="I225" s="25">
        <v>1410</v>
      </c>
    </row>
    <row r="226" spans="1:9" ht="15.95" customHeight="1">
      <c r="A226" s="72">
        <v>64</v>
      </c>
      <c r="B226" s="84" t="s">
        <v>312</v>
      </c>
      <c r="C226" s="81" t="s">
        <v>10</v>
      </c>
      <c r="D226" s="82" t="s">
        <v>25</v>
      </c>
      <c r="E226" s="86"/>
      <c r="F226" s="61">
        <v>150</v>
      </c>
      <c r="G226" s="32">
        <f t="shared" si="21"/>
        <v>18000</v>
      </c>
      <c r="H226" s="62">
        <v>120</v>
      </c>
      <c r="I226" s="25"/>
    </row>
    <row r="227" spans="1:9" ht="15.95" customHeight="1">
      <c r="A227" s="72">
        <v>65</v>
      </c>
      <c r="B227" s="84" t="s">
        <v>255</v>
      </c>
      <c r="C227" s="81" t="s">
        <v>10</v>
      </c>
      <c r="D227" s="82" t="s">
        <v>203</v>
      </c>
      <c r="E227" s="86">
        <v>46023</v>
      </c>
      <c r="F227" s="62">
        <v>48.759</v>
      </c>
      <c r="G227" s="32">
        <f t="shared" si="21"/>
        <v>438.83100000000002</v>
      </c>
      <c r="H227" s="62">
        <v>9</v>
      </c>
      <c r="I227" s="25">
        <v>900</v>
      </c>
    </row>
    <row r="228" spans="1:9" ht="15.95" customHeight="1">
      <c r="A228" s="72">
        <v>66</v>
      </c>
      <c r="B228" s="84" t="s">
        <v>256</v>
      </c>
      <c r="C228" s="81" t="s">
        <v>10</v>
      </c>
      <c r="D228" s="82" t="s">
        <v>25</v>
      </c>
      <c r="E228" s="86">
        <v>46266</v>
      </c>
      <c r="F228" s="62">
        <v>430.92</v>
      </c>
      <c r="G228" s="32">
        <f t="shared" si="21"/>
        <v>1292.76</v>
      </c>
      <c r="H228" s="62">
        <v>3</v>
      </c>
      <c r="I228" s="25">
        <v>25</v>
      </c>
    </row>
    <row r="229" spans="1:9" ht="15">
      <c r="A229" s="72">
        <v>67</v>
      </c>
      <c r="B229" s="57" t="s">
        <v>326</v>
      </c>
      <c r="C229" s="21" t="s">
        <v>257</v>
      </c>
      <c r="D229" s="24" t="s">
        <v>203</v>
      </c>
      <c r="E229" s="75">
        <v>46082</v>
      </c>
      <c r="F229" s="21">
        <v>300</v>
      </c>
      <c r="G229" s="77">
        <f t="shared" si="21"/>
        <v>600</v>
      </c>
      <c r="H229" s="21">
        <v>2</v>
      </c>
      <c r="I229" s="25">
        <v>200</v>
      </c>
    </row>
    <row r="230" spans="1:9" ht="15">
      <c r="A230" s="72">
        <v>68</v>
      </c>
      <c r="B230" s="57" t="s">
        <v>290</v>
      </c>
      <c r="C230" s="21" t="s">
        <v>10</v>
      </c>
      <c r="D230" s="24" t="s">
        <v>291</v>
      </c>
      <c r="E230" s="74"/>
      <c r="F230" s="76">
        <v>189.31</v>
      </c>
      <c r="G230" s="77">
        <f t="shared" si="21"/>
        <v>1325.17</v>
      </c>
      <c r="H230" s="21">
        <v>7</v>
      </c>
      <c r="I230" s="78"/>
    </row>
    <row r="231" spans="1:9" ht="32.25" customHeight="1">
      <c r="A231" s="72">
        <v>69</v>
      </c>
      <c r="B231" s="80" t="s">
        <v>313</v>
      </c>
      <c r="C231" s="81" t="s">
        <v>13</v>
      </c>
      <c r="D231" s="82" t="s">
        <v>314</v>
      </c>
      <c r="E231" s="86">
        <v>46235</v>
      </c>
      <c r="F231" s="61">
        <v>30</v>
      </c>
      <c r="G231" s="77">
        <f t="shared" si="21"/>
        <v>900</v>
      </c>
      <c r="H231" s="62">
        <v>30</v>
      </c>
      <c r="I231" s="25"/>
    </row>
    <row r="232" spans="1:9" ht="15">
      <c r="A232" s="72">
        <v>70</v>
      </c>
      <c r="B232" s="80" t="s">
        <v>258</v>
      </c>
      <c r="C232" s="81" t="s">
        <v>10</v>
      </c>
      <c r="D232" s="82" t="s">
        <v>203</v>
      </c>
      <c r="E232" s="86">
        <v>46023</v>
      </c>
      <c r="F232" s="61">
        <v>831.37</v>
      </c>
      <c r="G232" s="32">
        <f t="shared" si="21"/>
        <v>2494.11</v>
      </c>
      <c r="H232" s="62">
        <v>3</v>
      </c>
      <c r="I232" s="25">
        <v>300</v>
      </c>
    </row>
    <row r="233" spans="1:9" ht="15">
      <c r="A233" s="72">
        <v>71</v>
      </c>
      <c r="B233" s="84" t="s">
        <v>259</v>
      </c>
      <c r="C233" s="81" t="s">
        <v>10</v>
      </c>
      <c r="D233" s="82" t="s">
        <v>203</v>
      </c>
      <c r="E233" s="86"/>
      <c r="F233" s="61">
        <v>637.64</v>
      </c>
      <c r="G233" s="32">
        <f t="shared" si="21"/>
        <v>24230.32</v>
      </c>
      <c r="H233" s="62">
        <v>38</v>
      </c>
      <c r="I233" s="25">
        <v>3800</v>
      </c>
    </row>
    <row r="234" spans="1:9" ht="15">
      <c r="A234" s="72">
        <v>72</v>
      </c>
      <c r="B234" s="84" t="s">
        <v>260</v>
      </c>
      <c r="C234" s="81" t="s">
        <v>10</v>
      </c>
      <c r="D234" s="82" t="s">
        <v>203</v>
      </c>
      <c r="E234" s="86">
        <v>46143</v>
      </c>
      <c r="F234" s="61">
        <v>164.84</v>
      </c>
      <c r="G234" s="32">
        <f t="shared" si="21"/>
        <v>494.52</v>
      </c>
      <c r="H234" s="62">
        <v>3</v>
      </c>
      <c r="I234" s="25">
        <v>230</v>
      </c>
    </row>
    <row r="235" spans="1:9" ht="15">
      <c r="A235" s="72">
        <v>73</v>
      </c>
      <c r="B235" s="80" t="s">
        <v>292</v>
      </c>
      <c r="C235" s="81" t="s">
        <v>10</v>
      </c>
      <c r="D235" s="82" t="s">
        <v>53</v>
      </c>
      <c r="E235" s="82"/>
      <c r="F235" s="32">
        <v>495</v>
      </c>
      <c r="G235" s="32">
        <f t="shared" si="21"/>
        <v>12375</v>
      </c>
      <c r="H235" s="31">
        <v>25</v>
      </c>
      <c r="I235" s="25">
        <v>1250</v>
      </c>
    </row>
    <row r="236" spans="1:9" ht="15">
      <c r="A236" s="72">
        <v>74</v>
      </c>
      <c r="B236" s="80" t="s">
        <v>293</v>
      </c>
      <c r="C236" s="81" t="s">
        <v>10</v>
      </c>
      <c r="D236" s="82" t="s">
        <v>53</v>
      </c>
      <c r="E236" s="82"/>
      <c r="F236" s="32">
        <v>495</v>
      </c>
      <c r="G236" s="32">
        <f t="shared" si="21"/>
        <v>495</v>
      </c>
      <c r="H236" s="31">
        <v>1</v>
      </c>
      <c r="I236" s="25">
        <v>50</v>
      </c>
    </row>
    <row r="237" spans="1:9" ht="15">
      <c r="A237" s="72">
        <v>75</v>
      </c>
      <c r="B237" s="80" t="s">
        <v>261</v>
      </c>
      <c r="C237" s="81" t="s">
        <v>124</v>
      </c>
      <c r="D237" s="82" t="s">
        <v>262</v>
      </c>
      <c r="E237" s="82" t="s">
        <v>263</v>
      </c>
      <c r="F237" s="32">
        <v>1</v>
      </c>
      <c r="G237" s="77">
        <f t="shared" si="21"/>
        <v>900</v>
      </c>
      <c r="H237" s="31">
        <v>900</v>
      </c>
      <c r="I237" s="25"/>
    </row>
    <row r="238" spans="1:9" ht="15">
      <c r="A238" s="72">
        <v>76</v>
      </c>
      <c r="B238" s="80" t="s">
        <v>315</v>
      </c>
      <c r="C238" s="81" t="s">
        <v>10</v>
      </c>
      <c r="D238" s="82" t="s">
        <v>291</v>
      </c>
      <c r="E238" s="83">
        <v>46113</v>
      </c>
      <c r="F238" s="32">
        <v>1200</v>
      </c>
      <c r="G238" s="77">
        <f t="shared" si="21"/>
        <v>36000</v>
      </c>
      <c r="H238" s="31">
        <v>30</v>
      </c>
      <c r="I238" s="25"/>
    </row>
    <row r="239" spans="1:9" ht="15">
      <c r="A239" s="72">
        <v>77</v>
      </c>
      <c r="B239" s="80" t="s">
        <v>294</v>
      </c>
      <c r="C239" s="81" t="s">
        <v>97</v>
      </c>
      <c r="D239" s="82" t="s">
        <v>53</v>
      </c>
      <c r="E239" s="83"/>
      <c r="F239" s="32">
        <v>1.2</v>
      </c>
      <c r="G239" s="77">
        <f t="shared" si="21"/>
        <v>600</v>
      </c>
      <c r="H239" s="31">
        <v>500</v>
      </c>
      <c r="I239" s="25"/>
    </row>
    <row r="240" spans="1:9" ht="31.5" customHeight="1">
      <c r="A240" s="72">
        <v>78</v>
      </c>
      <c r="B240" s="58" t="s">
        <v>264</v>
      </c>
      <c r="C240" s="21" t="s">
        <v>97</v>
      </c>
      <c r="D240" s="24"/>
      <c r="E240" s="83">
        <v>46844</v>
      </c>
      <c r="F240" s="32">
        <v>21.67</v>
      </c>
      <c r="G240" s="32">
        <f t="shared" ref="G240:G244" si="22">F240*H240</f>
        <v>91772.450000000012</v>
      </c>
      <c r="H240" s="31">
        <v>4235</v>
      </c>
      <c r="I240" s="25"/>
    </row>
    <row r="241" spans="1:9" ht="15.95" customHeight="1">
      <c r="A241" s="72">
        <v>79</v>
      </c>
      <c r="B241" s="58" t="s">
        <v>265</v>
      </c>
      <c r="C241" s="21" t="s">
        <v>97</v>
      </c>
      <c r="D241" s="24"/>
      <c r="E241" s="83"/>
      <c r="F241" s="32">
        <v>26.35</v>
      </c>
      <c r="G241" s="32">
        <f t="shared" si="22"/>
        <v>52.7</v>
      </c>
      <c r="H241" s="31">
        <v>2</v>
      </c>
      <c r="I241" s="25"/>
    </row>
    <row r="242" spans="1:9" ht="15.95" customHeight="1">
      <c r="A242" s="72">
        <v>80</v>
      </c>
      <c r="B242" s="57" t="s">
        <v>295</v>
      </c>
      <c r="C242" s="21" t="s">
        <v>10</v>
      </c>
      <c r="D242" s="24" t="s">
        <v>203</v>
      </c>
      <c r="E242" s="83"/>
      <c r="F242" s="32">
        <v>139.25</v>
      </c>
      <c r="G242" s="32">
        <f t="shared" si="22"/>
        <v>1114</v>
      </c>
      <c r="H242" s="31">
        <v>8</v>
      </c>
      <c r="I242" s="25"/>
    </row>
    <row r="243" spans="1:9" ht="15.95" customHeight="1">
      <c r="A243" s="72">
        <v>81</v>
      </c>
      <c r="B243" s="57" t="s">
        <v>316</v>
      </c>
      <c r="C243" s="21" t="s">
        <v>329</v>
      </c>
      <c r="D243" s="24" t="s">
        <v>203</v>
      </c>
      <c r="E243" s="82" t="s">
        <v>263</v>
      </c>
      <c r="F243" s="32">
        <v>3000</v>
      </c>
      <c r="G243" s="32">
        <f t="shared" si="22"/>
        <v>9000</v>
      </c>
      <c r="H243" s="31">
        <v>3</v>
      </c>
      <c r="I243" s="25"/>
    </row>
    <row r="244" spans="1:9" ht="15.95" customHeight="1">
      <c r="A244" s="72">
        <v>82</v>
      </c>
      <c r="B244" s="57" t="s">
        <v>266</v>
      </c>
      <c r="C244" s="21" t="s">
        <v>97</v>
      </c>
      <c r="D244" s="24"/>
      <c r="E244" s="83">
        <v>46327</v>
      </c>
      <c r="F244" s="32">
        <v>2</v>
      </c>
      <c r="G244" s="32">
        <f t="shared" si="22"/>
        <v>200</v>
      </c>
      <c r="H244" s="31">
        <v>100</v>
      </c>
      <c r="I244" s="25"/>
    </row>
    <row r="245" spans="1:9" ht="15.95" customHeight="1">
      <c r="A245" s="72">
        <v>83</v>
      </c>
      <c r="B245" s="57" t="s">
        <v>267</v>
      </c>
      <c r="C245" s="21" t="s">
        <v>97</v>
      </c>
      <c r="D245" s="24"/>
      <c r="E245" s="83">
        <v>46023</v>
      </c>
      <c r="F245" s="31">
        <v>5.27</v>
      </c>
      <c r="G245" s="32">
        <f>H245*F245</f>
        <v>73.78</v>
      </c>
      <c r="H245" s="31">
        <v>14</v>
      </c>
      <c r="I245" s="25"/>
    </row>
    <row r="246" spans="1:9" ht="15.95" customHeight="1">
      <c r="A246" s="72">
        <v>84</v>
      </c>
      <c r="B246" s="80" t="s">
        <v>296</v>
      </c>
      <c r="C246" s="81" t="s">
        <v>124</v>
      </c>
      <c r="D246" s="82"/>
      <c r="E246" s="93"/>
      <c r="F246" s="32">
        <v>3.34</v>
      </c>
      <c r="G246" s="32"/>
      <c r="H246" s="31">
        <v>1500</v>
      </c>
      <c r="I246" s="25"/>
    </row>
    <row r="247" spans="1:9" ht="15.95" customHeight="1">
      <c r="A247" s="72">
        <v>85</v>
      </c>
      <c r="B247" s="80" t="s">
        <v>297</v>
      </c>
      <c r="C247" s="81" t="s">
        <v>124</v>
      </c>
      <c r="D247" s="82"/>
      <c r="E247" s="93"/>
      <c r="F247" s="32">
        <v>3.34</v>
      </c>
      <c r="G247" s="32"/>
      <c r="H247" s="31">
        <v>1500</v>
      </c>
      <c r="I247" s="25"/>
    </row>
    <row r="248" spans="1:9" ht="30">
      <c r="A248" s="72">
        <v>86</v>
      </c>
      <c r="B248" s="80" t="s">
        <v>268</v>
      </c>
      <c r="C248" s="81" t="s">
        <v>97</v>
      </c>
      <c r="D248" s="82"/>
      <c r="E248" s="93">
        <v>45992</v>
      </c>
      <c r="F248" s="32">
        <v>5</v>
      </c>
      <c r="G248" s="32">
        <f t="shared" ref="G248:G260" si="23">H248*F248</f>
        <v>795</v>
      </c>
      <c r="H248" s="31">
        <v>159</v>
      </c>
      <c r="I248" s="25"/>
    </row>
    <row r="249" spans="1:9" ht="15.95" customHeight="1">
      <c r="A249" s="72">
        <v>87</v>
      </c>
      <c r="B249" s="80" t="s">
        <v>269</v>
      </c>
      <c r="C249" s="81" t="s">
        <v>270</v>
      </c>
      <c r="D249" s="82" t="s">
        <v>203</v>
      </c>
      <c r="E249" s="82" t="s">
        <v>263</v>
      </c>
      <c r="F249" s="32">
        <v>1.5</v>
      </c>
      <c r="G249" s="32">
        <f t="shared" si="23"/>
        <v>1050</v>
      </c>
      <c r="H249" s="31">
        <v>700</v>
      </c>
      <c r="I249" s="25"/>
    </row>
    <row r="250" spans="1:9" ht="15.95" customHeight="1">
      <c r="A250" s="72">
        <v>88</v>
      </c>
      <c r="B250" s="84" t="s">
        <v>271</v>
      </c>
      <c r="C250" s="81" t="s">
        <v>97</v>
      </c>
      <c r="D250" s="82"/>
      <c r="E250" s="82" t="s">
        <v>263</v>
      </c>
      <c r="F250" s="61">
        <v>100</v>
      </c>
      <c r="G250" s="32">
        <f t="shared" si="23"/>
        <v>31000</v>
      </c>
      <c r="H250" s="62">
        <v>310</v>
      </c>
      <c r="I250" s="78"/>
    </row>
    <row r="251" spans="1:9" ht="23.25" customHeight="1">
      <c r="A251" s="72">
        <v>89</v>
      </c>
      <c r="B251" s="57" t="s">
        <v>272</v>
      </c>
      <c r="C251" s="21" t="s">
        <v>97</v>
      </c>
      <c r="D251" s="24"/>
      <c r="E251" s="94" t="s">
        <v>273</v>
      </c>
      <c r="F251" s="76">
        <v>100</v>
      </c>
      <c r="G251" s="77">
        <f t="shared" si="23"/>
        <v>119400</v>
      </c>
      <c r="H251" s="21">
        <v>1194</v>
      </c>
      <c r="I251" s="78"/>
    </row>
    <row r="252" spans="1:9" ht="15.95" customHeight="1">
      <c r="A252" s="72">
        <v>90</v>
      </c>
      <c r="B252" s="80" t="s">
        <v>274</v>
      </c>
      <c r="C252" s="81" t="s">
        <v>97</v>
      </c>
      <c r="D252" s="82"/>
      <c r="E252" s="83"/>
      <c r="F252" s="32">
        <v>61</v>
      </c>
      <c r="G252" s="32">
        <f t="shared" si="23"/>
        <v>915</v>
      </c>
      <c r="H252" s="31">
        <v>15</v>
      </c>
      <c r="I252" s="25"/>
    </row>
    <row r="253" spans="1:9" ht="15.95" customHeight="1">
      <c r="A253" s="72">
        <v>91</v>
      </c>
      <c r="B253" s="80" t="s">
        <v>275</v>
      </c>
      <c r="C253" s="81" t="s">
        <v>97</v>
      </c>
      <c r="D253" s="82"/>
      <c r="E253" s="82" t="s">
        <v>263</v>
      </c>
      <c r="F253" s="32">
        <v>5</v>
      </c>
      <c r="G253" s="32">
        <f t="shared" si="23"/>
        <v>3100</v>
      </c>
      <c r="H253" s="31">
        <v>620</v>
      </c>
      <c r="I253" s="25"/>
    </row>
    <row r="254" spans="1:9" ht="15.95" customHeight="1">
      <c r="A254" s="72">
        <v>92</v>
      </c>
      <c r="B254" s="80" t="s">
        <v>327</v>
      </c>
      <c r="C254" s="81" t="s">
        <v>10</v>
      </c>
      <c r="D254" s="82" t="s">
        <v>328</v>
      </c>
      <c r="E254" s="83"/>
      <c r="F254" s="32">
        <v>33</v>
      </c>
      <c r="G254" s="32">
        <f t="shared" si="23"/>
        <v>5148</v>
      </c>
      <c r="H254" s="31">
        <v>156</v>
      </c>
      <c r="I254" s="25">
        <v>15600</v>
      </c>
    </row>
    <row r="255" spans="1:9" ht="15.95" customHeight="1">
      <c r="A255" s="72">
        <v>93</v>
      </c>
      <c r="B255" s="80" t="s">
        <v>276</v>
      </c>
      <c r="C255" s="81" t="s">
        <v>10</v>
      </c>
      <c r="D255" s="82" t="s">
        <v>203</v>
      </c>
      <c r="E255" s="83"/>
      <c r="F255" s="32">
        <v>30</v>
      </c>
      <c r="G255" s="32">
        <f t="shared" si="23"/>
        <v>15000</v>
      </c>
      <c r="H255" s="31">
        <v>500</v>
      </c>
      <c r="I255" s="25">
        <v>50000</v>
      </c>
    </row>
    <row r="256" spans="1:9" ht="15.95" customHeight="1">
      <c r="A256" s="72">
        <v>94</v>
      </c>
      <c r="B256" s="80" t="s">
        <v>277</v>
      </c>
      <c r="C256" s="81" t="s">
        <v>97</v>
      </c>
      <c r="D256" s="82" t="s">
        <v>25</v>
      </c>
      <c r="E256" s="83"/>
      <c r="F256" s="32">
        <v>87</v>
      </c>
      <c r="G256" s="32">
        <f t="shared" si="23"/>
        <v>1566</v>
      </c>
      <c r="H256" s="31">
        <v>18</v>
      </c>
      <c r="I256" s="25">
        <v>180</v>
      </c>
    </row>
    <row r="257" spans="1:9" ht="15.95" customHeight="1">
      <c r="A257" s="72">
        <v>95</v>
      </c>
      <c r="B257" s="80" t="s">
        <v>278</v>
      </c>
      <c r="C257" s="81" t="s">
        <v>10</v>
      </c>
      <c r="D257" s="82" t="s">
        <v>279</v>
      </c>
      <c r="E257" s="83"/>
      <c r="F257" s="32">
        <v>72.62</v>
      </c>
      <c r="G257" s="32">
        <f t="shared" si="23"/>
        <v>72.62</v>
      </c>
      <c r="H257" s="31">
        <v>1</v>
      </c>
      <c r="I257" s="25">
        <v>400</v>
      </c>
    </row>
    <row r="258" spans="1:9" ht="15.95" customHeight="1">
      <c r="A258" s="72">
        <v>96</v>
      </c>
      <c r="B258" s="80" t="s">
        <v>280</v>
      </c>
      <c r="C258" s="81" t="s">
        <v>97</v>
      </c>
      <c r="D258" s="82"/>
      <c r="E258" s="83"/>
      <c r="F258" s="32">
        <v>1.1000000000000001</v>
      </c>
      <c r="G258" s="32">
        <f t="shared" si="23"/>
        <v>550</v>
      </c>
      <c r="H258" s="31">
        <v>500</v>
      </c>
      <c r="I258" s="25"/>
    </row>
    <row r="259" spans="1:9" ht="15.95" customHeight="1">
      <c r="A259" s="72">
        <v>97</v>
      </c>
      <c r="B259" s="80" t="s">
        <v>298</v>
      </c>
      <c r="C259" s="81" t="s">
        <v>97</v>
      </c>
      <c r="D259" s="82"/>
      <c r="E259" s="83"/>
      <c r="F259" s="32">
        <v>1.21</v>
      </c>
      <c r="G259" s="32">
        <f t="shared" si="23"/>
        <v>2420</v>
      </c>
      <c r="H259" s="31">
        <v>2000</v>
      </c>
      <c r="I259" s="25"/>
    </row>
    <row r="260" spans="1:9" ht="15.95" customHeight="1">
      <c r="A260" s="72">
        <v>98</v>
      </c>
      <c r="B260" s="80" t="s">
        <v>299</v>
      </c>
      <c r="C260" s="81" t="s">
        <v>97</v>
      </c>
      <c r="D260" s="82"/>
      <c r="E260" s="83"/>
      <c r="F260" s="32">
        <v>1.25</v>
      </c>
      <c r="G260" s="32">
        <f t="shared" si="23"/>
        <v>33500</v>
      </c>
      <c r="H260" s="31">
        <v>26800</v>
      </c>
      <c r="I260" s="25"/>
    </row>
    <row r="261" spans="1:9" ht="15.95" customHeight="1">
      <c r="A261" s="72">
        <v>99</v>
      </c>
      <c r="B261" s="80" t="s">
        <v>300</v>
      </c>
      <c r="C261" s="81" t="s">
        <v>97</v>
      </c>
      <c r="D261" s="82"/>
      <c r="E261" s="83"/>
      <c r="F261" s="32">
        <v>43</v>
      </c>
      <c r="G261" s="32"/>
      <c r="H261" s="31">
        <v>8</v>
      </c>
      <c r="I261" s="25"/>
    </row>
    <row r="262" spans="1:9" ht="15.95" customHeight="1">
      <c r="A262" s="72">
        <v>100</v>
      </c>
      <c r="B262" s="58" t="s">
        <v>281</v>
      </c>
      <c r="C262" s="21" t="s">
        <v>10</v>
      </c>
      <c r="D262" s="24" t="s">
        <v>203</v>
      </c>
      <c r="E262" s="83">
        <v>46692</v>
      </c>
      <c r="F262" s="32">
        <v>202.71</v>
      </c>
      <c r="G262" s="32">
        <f>H262*F262</f>
        <v>608.13</v>
      </c>
      <c r="H262" s="31">
        <v>3</v>
      </c>
      <c r="I262" s="25">
        <v>300</v>
      </c>
    </row>
    <row r="263" spans="1:9" ht="15.95" customHeight="1">
      <c r="A263" s="72">
        <v>101</v>
      </c>
      <c r="B263" s="58" t="s">
        <v>281</v>
      </c>
      <c r="C263" s="21" t="s">
        <v>10</v>
      </c>
      <c r="D263" s="24"/>
      <c r="E263" s="83">
        <v>46692</v>
      </c>
      <c r="F263" s="32">
        <v>190.5</v>
      </c>
      <c r="G263" s="32">
        <f t="shared" ref="G263:G265" si="24">F263*H263</f>
        <v>381</v>
      </c>
      <c r="H263" s="31">
        <v>2</v>
      </c>
      <c r="I263" s="25">
        <v>134</v>
      </c>
    </row>
    <row r="264" spans="1:9" ht="15.95" customHeight="1">
      <c r="A264" s="72">
        <v>102</v>
      </c>
      <c r="B264" s="57" t="s">
        <v>282</v>
      </c>
      <c r="C264" s="96" t="s">
        <v>97</v>
      </c>
      <c r="D264" s="95"/>
      <c r="E264" s="97"/>
      <c r="F264" s="98">
        <v>178.06</v>
      </c>
      <c r="G264" s="32">
        <f t="shared" si="24"/>
        <v>1958.66</v>
      </c>
      <c r="H264" s="98">
        <v>11</v>
      </c>
      <c r="I264" s="25"/>
    </row>
    <row r="265" spans="1:9" ht="15.95" customHeight="1">
      <c r="A265" s="72">
        <v>103</v>
      </c>
      <c r="B265" s="92" t="s">
        <v>301</v>
      </c>
      <c r="C265" s="21" t="s">
        <v>97</v>
      </c>
      <c r="D265" s="21" t="s">
        <v>302</v>
      </c>
      <c r="E265" s="74"/>
      <c r="F265" s="76">
        <v>109</v>
      </c>
      <c r="G265" s="32">
        <f t="shared" si="24"/>
        <v>35970</v>
      </c>
      <c r="H265" s="21">
        <v>330</v>
      </c>
      <c r="I265" s="20"/>
    </row>
    <row r="266" spans="1:9" ht="16.5" customHeight="1">
      <c r="A266" s="4"/>
    </row>
    <row r="267" spans="1:9" ht="12.75">
      <c r="A267" s="4"/>
    </row>
    <row r="268" spans="1:9" ht="15">
      <c r="A268" s="4"/>
      <c r="B268" s="5"/>
      <c r="C268" s="6"/>
      <c r="D268" s="7"/>
      <c r="E268" s="7"/>
      <c r="F268" s="8"/>
      <c r="G268" s="9"/>
      <c r="H268" s="10"/>
      <c r="I268" s="3"/>
    </row>
    <row r="269" spans="1:9" ht="15">
      <c r="A269" s="4"/>
      <c r="B269" s="5"/>
      <c r="C269" s="6"/>
      <c r="D269" s="7"/>
      <c r="E269" s="7"/>
      <c r="F269" s="8"/>
      <c r="G269" s="9"/>
      <c r="H269" s="10"/>
      <c r="I269" s="3"/>
    </row>
    <row r="270" spans="1:9" ht="15">
      <c r="A270" s="4"/>
      <c r="B270" s="5"/>
      <c r="C270" s="6"/>
      <c r="D270" s="7"/>
      <c r="E270" s="7"/>
      <c r="F270" s="8"/>
      <c r="G270" s="9"/>
      <c r="H270" s="10"/>
      <c r="I270" s="3"/>
    </row>
    <row r="271" spans="1:9" ht="12.75">
      <c r="A271" s="4"/>
    </row>
    <row r="272" spans="1:9" ht="12.75">
      <c r="A272" s="4"/>
    </row>
    <row r="273" spans="1:9" ht="12.75">
      <c r="A273" s="11"/>
      <c r="B273" s="12"/>
      <c r="C273" s="7"/>
      <c r="D273" s="7"/>
      <c r="E273" s="7"/>
      <c r="F273" s="7"/>
      <c r="G273" s="7"/>
      <c r="H273" s="13"/>
      <c r="I273" s="3"/>
    </row>
    <row r="274" spans="1:9" ht="12.75">
      <c r="A274" s="11"/>
      <c r="B274" s="12"/>
      <c r="C274" s="7"/>
      <c r="D274" s="7"/>
      <c r="E274" s="7"/>
      <c r="F274" s="7"/>
      <c r="G274" s="7"/>
      <c r="H274" s="13"/>
      <c r="I274" s="3"/>
    </row>
    <row r="275" spans="1:9" ht="12.75">
      <c r="A275" s="11"/>
      <c r="B275" s="12"/>
      <c r="C275" s="7"/>
      <c r="D275" s="7"/>
      <c r="E275" s="7"/>
      <c r="F275" s="7"/>
      <c r="G275" s="7"/>
      <c r="H275" s="13"/>
      <c r="I275" s="3"/>
    </row>
    <row r="276" spans="1:9" ht="12.75">
      <c r="B276" s="14"/>
      <c r="H276" s="3"/>
      <c r="I276" s="3"/>
    </row>
    <row r="277" spans="1:9" ht="12.75">
      <c r="B277" s="14"/>
      <c r="H277" s="3"/>
      <c r="I277" s="3"/>
    </row>
    <row r="278" spans="1:9" ht="12.75">
      <c r="B278" s="14"/>
      <c r="H278" s="3"/>
      <c r="I278" s="3"/>
    </row>
    <row r="279" spans="1:9" ht="12.75">
      <c r="B279" s="14"/>
      <c r="H279" s="3"/>
      <c r="I279" s="3"/>
    </row>
    <row r="280" spans="1:9" ht="12.75">
      <c r="B280" s="14"/>
      <c r="H280" s="3"/>
      <c r="I280" s="3"/>
    </row>
    <row r="281" spans="1:9" ht="12.75">
      <c r="B281" s="14"/>
      <c r="H281" s="3"/>
      <c r="I281" s="3"/>
    </row>
    <row r="282" spans="1:9" ht="12.75">
      <c r="B282" s="14"/>
      <c r="H282" s="3"/>
      <c r="I282" s="3"/>
    </row>
    <row r="283" spans="1:9" ht="12.75">
      <c r="B283" s="14"/>
      <c r="H283" s="3"/>
      <c r="I283" s="3"/>
    </row>
    <row r="284" spans="1:9" ht="12.75">
      <c r="B284" s="14"/>
      <c r="H284" s="3"/>
      <c r="I284" s="3"/>
    </row>
    <row r="285" spans="1:9" ht="12.75">
      <c r="B285" s="14"/>
      <c r="H285" s="3"/>
      <c r="I285" s="3"/>
    </row>
    <row r="286" spans="1:9" ht="12.75">
      <c r="B286" s="14"/>
      <c r="H286" s="3"/>
      <c r="I286" s="3"/>
    </row>
    <row r="287" spans="1:9" ht="12.75">
      <c r="B287" s="14"/>
      <c r="H287" s="3"/>
      <c r="I287" s="3"/>
    </row>
    <row r="288" spans="1:9" ht="12.75">
      <c r="B288" s="14"/>
      <c r="H288" s="3"/>
      <c r="I288" s="3"/>
    </row>
    <row r="289" spans="2:9" ht="12.75">
      <c r="B289" s="14"/>
      <c r="H289" s="3"/>
      <c r="I289" s="3"/>
    </row>
    <row r="290" spans="2:9" ht="12.75">
      <c r="B290" s="14"/>
      <c r="H290" s="3"/>
      <c r="I290" s="3"/>
    </row>
    <row r="291" spans="2:9" ht="12.75">
      <c r="B291" s="14"/>
      <c r="H291" s="3"/>
      <c r="I291" s="3"/>
    </row>
    <row r="292" spans="2:9" ht="12.75">
      <c r="B292" s="14"/>
      <c r="H292" s="3"/>
      <c r="I292" s="3"/>
    </row>
    <row r="293" spans="2:9" ht="12.75">
      <c r="B293" s="14"/>
      <c r="H293" s="3"/>
      <c r="I293" s="3"/>
    </row>
    <row r="294" spans="2:9" ht="12.75">
      <c r="B294" s="14"/>
      <c r="H294" s="3"/>
      <c r="I294" s="3"/>
    </row>
    <row r="295" spans="2:9" ht="12.75">
      <c r="B295" s="14"/>
      <c r="H295" s="3"/>
      <c r="I295" s="3"/>
    </row>
    <row r="296" spans="2:9" ht="12.75">
      <c r="B296" s="14"/>
      <c r="H296" s="3"/>
      <c r="I296" s="3"/>
    </row>
    <row r="297" spans="2:9" ht="12.75">
      <c r="B297" s="14"/>
      <c r="H297" s="3"/>
      <c r="I297" s="3"/>
    </row>
    <row r="298" spans="2:9" ht="12.75">
      <c r="B298" s="14"/>
      <c r="H298" s="3"/>
      <c r="I298" s="3"/>
    </row>
    <row r="299" spans="2:9" ht="12.75">
      <c r="B299" s="14"/>
      <c r="H299" s="3"/>
      <c r="I299" s="3"/>
    </row>
    <row r="300" spans="2:9" ht="12.75">
      <c r="B300" s="14"/>
      <c r="H300" s="3"/>
      <c r="I300" s="3"/>
    </row>
    <row r="301" spans="2:9" ht="12.75">
      <c r="B301" s="14"/>
      <c r="H301" s="3"/>
      <c r="I301" s="3"/>
    </row>
    <row r="302" spans="2:9" ht="12.75">
      <c r="B302" s="14"/>
      <c r="H302" s="3"/>
      <c r="I302" s="3"/>
    </row>
    <row r="303" spans="2:9" ht="12.75">
      <c r="B303" s="14"/>
      <c r="H303" s="3"/>
      <c r="I303" s="3"/>
    </row>
    <row r="304" spans="2:9" ht="12.75">
      <c r="B304" s="14"/>
      <c r="H304" s="3"/>
      <c r="I304" s="3"/>
    </row>
    <row r="305" spans="2:9" ht="12.75">
      <c r="B305" s="14"/>
      <c r="H305" s="3"/>
      <c r="I305" s="3"/>
    </row>
    <row r="306" spans="2:9" ht="12.75">
      <c r="B306" s="14"/>
      <c r="H306" s="3"/>
      <c r="I306" s="3"/>
    </row>
    <row r="307" spans="2:9" ht="12.75">
      <c r="B307" s="14"/>
      <c r="H307" s="3"/>
      <c r="I307" s="3"/>
    </row>
    <row r="308" spans="2:9" ht="12.75">
      <c r="B308" s="14"/>
      <c r="H308" s="3"/>
      <c r="I308" s="3"/>
    </row>
    <row r="309" spans="2:9" ht="12.75">
      <c r="B309" s="14"/>
      <c r="H309" s="3"/>
      <c r="I309" s="3"/>
    </row>
    <row r="310" spans="2:9" ht="12.75">
      <c r="B310" s="14"/>
      <c r="H310" s="3"/>
      <c r="I310" s="3"/>
    </row>
    <row r="311" spans="2:9" ht="12.75">
      <c r="B311" s="14"/>
      <c r="H311" s="3"/>
      <c r="I311" s="3"/>
    </row>
    <row r="312" spans="2:9" ht="12.75">
      <c r="B312" s="14"/>
      <c r="H312" s="3"/>
      <c r="I312" s="15"/>
    </row>
    <row r="313" spans="2:9" ht="12.75">
      <c r="B313" s="14"/>
      <c r="H313" s="3"/>
      <c r="I313" s="15"/>
    </row>
    <row r="314" spans="2:9" ht="12.75">
      <c r="B314" s="14"/>
      <c r="H314" s="3"/>
      <c r="I314" s="15"/>
    </row>
    <row r="315" spans="2:9" ht="12.75">
      <c r="B315" s="14"/>
      <c r="H315" s="3"/>
      <c r="I315" s="15"/>
    </row>
    <row r="316" spans="2:9" ht="12.75">
      <c r="B316" s="14"/>
      <c r="H316" s="3"/>
      <c r="I316" s="15"/>
    </row>
    <row r="317" spans="2:9" ht="12.75">
      <c r="B317" s="14"/>
      <c r="H317" s="3"/>
      <c r="I317" s="15"/>
    </row>
    <row r="318" spans="2:9" ht="12.75">
      <c r="B318" s="14"/>
      <c r="H318" s="3"/>
      <c r="I318" s="15"/>
    </row>
    <row r="319" spans="2:9" ht="12.75">
      <c r="B319" s="14"/>
      <c r="H319" s="3"/>
      <c r="I319" s="15"/>
    </row>
    <row r="320" spans="2:9" ht="12.75">
      <c r="B320" s="14"/>
      <c r="H320" s="3"/>
      <c r="I320" s="15"/>
    </row>
    <row r="321" spans="2:9" ht="12.75">
      <c r="B321" s="14"/>
      <c r="H321" s="3"/>
      <c r="I321" s="15"/>
    </row>
    <row r="322" spans="2:9" ht="12.75">
      <c r="B322" s="14"/>
      <c r="H322" s="3"/>
      <c r="I322" s="15"/>
    </row>
    <row r="323" spans="2:9" ht="12.75">
      <c r="B323" s="14"/>
      <c r="H323" s="3"/>
      <c r="I323" s="15"/>
    </row>
    <row r="324" spans="2:9" ht="12.75">
      <c r="B324" s="14"/>
      <c r="H324" s="3"/>
      <c r="I324" s="15"/>
    </row>
    <row r="325" spans="2:9" ht="12.75">
      <c r="B325" s="14"/>
      <c r="H325" s="3"/>
      <c r="I325" s="15"/>
    </row>
    <row r="326" spans="2:9" ht="12.75">
      <c r="B326" s="14"/>
      <c r="H326" s="3"/>
      <c r="I326" s="15"/>
    </row>
    <row r="327" spans="2:9" ht="12.75">
      <c r="B327" s="14"/>
      <c r="H327" s="3"/>
      <c r="I327" s="15"/>
    </row>
    <row r="328" spans="2:9" ht="12.75">
      <c r="B328" s="14"/>
      <c r="H328" s="3"/>
      <c r="I328" s="15"/>
    </row>
    <row r="329" spans="2:9" ht="12.75">
      <c r="B329" s="14"/>
      <c r="H329" s="3"/>
      <c r="I329" s="15"/>
    </row>
    <row r="330" spans="2:9" ht="12.75">
      <c r="B330" s="14"/>
      <c r="H330" s="3"/>
      <c r="I330" s="15"/>
    </row>
    <row r="331" spans="2:9" ht="12.75">
      <c r="B331" s="14"/>
      <c r="H331" s="3"/>
      <c r="I331" s="15"/>
    </row>
    <row r="332" spans="2:9" ht="12.75">
      <c r="B332" s="14"/>
      <c r="H332" s="3"/>
      <c r="I332" s="15"/>
    </row>
    <row r="333" spans="2:9" ht="12.75">
      <c r="B333" s="14"/>
      <c r="H333" s="3"/>
      <c r="I333" s="15"/>
    </row>
    <row r="334" spans="2:9" ht="12.75">
      <c r="B334" s="14"/>
      <c r="H334" s="3"/>
      <c r="I334" s="15"/>
    </row>
    <row r="335" spans="2:9" ht="12.75">
      <c r="B335" s="14"/>
      <c r="H335" s="3"/>
      <c r="I335" s="15"/>
    </row>
    <row r="336" spans="2:9" ht="12.75">
      <c r="B336" s="14"/>
      <c r="H336" s="3"/>
      <c r="I336" s="15"/>
    </row>
    <row r="337" spans="2:9" ht="12.75">
      <c r="B337" s="14"/>
      <c r="H337" s="3"/>
      <c r="I337" s="15"/>
    </row>
    <row r="338" spans="2:9" ht="12.75">
      <c r="B338" s="14"/>
      <c r="H338" s="3"/>
      <c r="I338" s="15"/>
    </row>
    <row r="339" spans="2:9" ht="12.75">
      <c r="B339" s="14"/>
      <c r="H339" s="3"/>
      <c r="I339" s="15"/>
    </row>
    <row r="340" spans="2:9" ht="12.75">
      <c r="B340" s="14"/>
      <c r="H340" s="3"/>
      <c r="I340" s="15"/>
    </row>
    <row r="341" spans="2:9" ht="12.75">
      <c r="B341" s="14"/>
      <c r="H341" s="3"/>
      <c r="I341" s="15"/>
    </row>
    <row r="342" spans="2:9" ht="12.75">
      <c r="B342" s="14"/>
      <c r="H342" s="3"/>
      <c r="I342" s="15"/>
    </row>
    <row r="343" spans="2:9" ht="12.75">
      <c r="B343" s="14"/>
      <c r="H343" s="3"/>
      <c r="I343" s="15"/>
    </row>
    <row r="344" spans="2:9" ht="12.75">
      <c r="B344" s="14"/>
      <c r="H344" s="3"/>
      <c r="I344" s="15"/>
    </row>
    <row r="345" spans="2:9" ht="12.75">
      <c r="B345" s="14"/>
      <c r="H345" s="3"/>
      <c r="I345" s="15"/>
    </row>
    <row r="346" spans="2:9" ht="12.75">
      <c r="B346" s="14"/>
      <c r="H346" s="3"/>
      <c r="I346" s="15"/>
    </row>
    <row r="347" spans="2:9" ht="12.75">
      <c r="B347" s="14"/>
      <c r="H347" s="3"/>
      <c r="I347" s="15"/>
    </row>
    <row r="348" spans="2:9" ht="12.75">
      <c r="B348" s="14"/>
      <c r="H348" s="3"/>
      <c r="I348" s="15"/>
    </row>
    <row r="349" spans="2:9" ht="12.75">
      <c r="B349" s="14"/>
      <c r="H349" s="3"/>
      <c r="I349" s="15"/>
    </row>
    <row r="350" spans="2:9" ht="12.75">
      <c r="B350" s="14"/>
      <c r="H350" s="3"/>
      <c r="I350" s="15"/>
    </row>
    <row r="351" spans="2:9" ht="12.75">
      <c r="B351" s="14"/>
      <c r="H351" s="3"/>
      <c r="I351" s="15"/>
    </row>
    <row r="352" spans="2:9" ht="12.75">
      <c r="B352" s="14"/>
      <c r="H352" s="3"/>
      <c r="I352" s="15"/>
    </row>
    <row r="353" spans="1:19" ht="12.75">
      <c r="B353" s="14"/>
      <c r="H353" s="3"/>
      <c r="I353" s="15"/>
    </row>
    <row r="354" spans="1:19" ht="12.75">
      <c r="B354" s="14"/>
      <c r="H354" s="3"/>
      <c r="I354" s="15"/>
    </row>
    <row r="355" spans="1:19" ht="12.75">
      <c r="B355" s="14"/>
      <c r="H355" s="3"/>
      <c r="I355" s="15"/>
    </row>
    <row r="356" spans="1:19" ht="12.75">
      <c r="B356" s="14"/>
      <c r="H356" s="3"/>
      <c r="I356" s="15"/>
    </row>
    <row r="357" spans="1:19" ht="12.75">
      <c r="B357" s="14"/>
      <c r="H357" s="3"/>
      <c r="I357" s="15"/>
    </row>
    <row r="358" spans="1:19" ht="12.75">
      <c r="B358" s="14"/>
      <c r="H358" s="3"/>
      <c r="I358" s="15"/>
    </row>
    <row r="359" spans="1:19" ht="12.75">
      <c r="B359" s="14"/>
      <c r="H359" s="3"/>
      <c r="I359" s="15"/>
    </row>
    <row r="360" spans="1:19" ht="12.75">
      <c r="B360" s="14"/>
      <c r="H360" s="3"/>
      <c r="I360" s="15"/>
    </row>
    <row r="361" spans="1:19" ht="12.75">
      <c r="B361" s="14"/>
      <c r="H361" s="3"/>
      <c r="I361" s="15"/>
    </row>
    <row r="362" spans="1:19" ht="12.75">
      <c r="B362" s="14"/>
      <c r="H362" s="3"/>
      <c r="I362" s="15"/>
    </row>
    <row r="363" spans="1:19" ht="12.75">
      <c r="B363" s="14"/>
      <c r="H363" s="3"/>
      <c r="I363" s="15"/>
    </row>
    <row r="364" spans="1:19" ht="12.75">
      <c r="B364" s="14"/>
      <c r="H364" s="3"/>
      <c r="I364" s="15"/>
    </row>
    <row r="365" spans="1:19" ht="12.75">
      <c r="B365" s="14"/>
      <c r="H365" s="3"/>
      <c r="I365" s="15"/>
    </row>
    <row r="366" spans="1:19" ht="12.75">
      <c r="A366" s="16"/>
      <c r="B366" s="17"/>
      <c r="C366" s="16"/>
      <c r="D366" s="16"/>
      <c r="E366" s="16"/>
      <c r="F366" s="16"/>
      <c r="G366" s="16"/>
      <c r="H366" s="16"/>
      <c r="I366" s="16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ht="12.75">
      <c r="B367" s="14"/>
      <c r="H367" s="3"/>
      <c r="I367" s="15"/>
    </row>
    <row r="368" spans="1:19" ht="12.75">
      <c r="B368" s="14"/>
      <c r="H368" s="3"/>
      <c r="I368" s="15"/>
    </row>
    <row r="369" spans="2:9" ht="12.75">
      <c r="B369" s="14"/>
      <c r="H369" s="3"/>
      <c r="I369" s="15"/>
    </row>
    <row r="370" spans="2:9" ht="12.75">
      <c r="B370" s="14"/>
      <c r="H370" s="3"/>
      <c r="I370" s="15"/>
    </row>
    <row r="371" spans="2:9" ht="12.75">
      <c r="B371" s="14"/>
      <c r="H371" s="3"/>
      <c r="I371" s="15"/>
    </row>
    <row r="372" spans="2:9" ht="12.75">
      <c r="B372" s="14"/>
      <c r="H372" s="3"/>
      <c r="I372" s="15"/>
    </row>
    <row r="373" spans="2:9" ht="12.75">
      <c r="B373" s="14"/>
      <c r="H373" s="3"/>
      <c r="I373" s="15"/>
    </row>
    <row r="374" spans="2:9" ht="12.75">
      <c r="B374" s="14"/>
      <c r="H374" s="3"/>
      <c r="I374" s="15"/>
    </row>
    <row r="375" spans="2:9" ht="12.75">
      <c r="B375" s="14"/>
      <c r="H375" s="3"/>
      <c r="I375" s="15"/>
    </row>
    <row r="376" spans="2:9" ht="12.75">
      <c r="B376" s="14"/>
      <c r="H376" s="3"/>
      <c r="I376" s="15"/>
    </row>
    <row r="377" spans="2:9" ht="12.75">
      <c r="B377" s="14"/>
      <c r="H377" s="3"/>
      <c r="I377" s="15"/>
    </row>
    <row r="378" spans="2:9" ht="12.75">
      <c r="B378" s="14"/>
      <c r="H378" s="3"/>
      <c r="I378" s="15"/>
    </row>
    <row r="379" spans="2:9" ht="12.75">
      <c r="B379" s="14"/>
      <c r="H379" s="3"/>
      <c r="I379" s="15"/>
    </row>
    <row r="380" spans="2:9" ht="12.75">
      <c r="B380" s="14"/>
      <c r="H380" s="3"/>
      <c r="I380" s="15"/>
    </row>
    <row r="381" spans="2:9" ht="12.75">
      <c r="B381" s="14"/>
      <c r="H381" s="3"/>
      <c r="I381" s="15"/>
    </row>
    <row r="382" spans="2:9" ht="12.75">
      <c r="B382" s="14"/>
      <c r="H382" s="3"/>
      <c r="I382" s="15"/>
    </row>
    <row r="383" spans="2:9" ht="12.75">
      <c r="B383" s="14"/>
      <c r="H383" s="3"/>
      <c r="I383" s="15"/>
    </row>
    <row r="384" spans="2:9" ht="12.75">
      <c r="B384" s="14"/>
      <c r="H384" s="3"/>
      <c r="I384" s="15"/>
    </row>
    <row r="385" spans="2:9" ht="12.75">
      <c r="B385" s="14"/>
      <c r="H385" s="3"/>
      <c r="I385" s="15"/>
    </row>
    <row r="386" spans="2:9" ht="12.75">
      <c r="B386" s="14"/>
      <c r="H386" s="3"/>
      <c r="I386" s="15"/>
    </row>
    <row r="387" spans="2:9" ht="12.75">
      <c r="B387" s="14"/>
      <c r="H387" s="3"/>
      <c r="I387" s="15"/>
    </row>
    <row r="388" spans="2:9" ht="12.75">
      <c r="B388" s="14"/>
      <c r="H388" s="3"/>
      <c r="I388" s="15"/>
    </row>
    <row r="389" spans="2:9" ht="12.75">
      <c r="B389" s="14"/>
      <c r="H389" s="3"/>
      <c r="I389" s="15"/>
    </row>
    <row r="390" spans="2:9" ht="12.75">
      <c r="B390" s="14"/>
      <c r="H390" s="3"/>
      <c r="I390" s="15"/>
    </row>
    <row r="391" spans="2:9" ht="12.75">
      <c r="B391" s="14"/>
      <c r="H391" s="3"/>
      <c r="I391" s="15"/>
    </row>
    <row r="392" spans="2:9" ht="12.75">
      <c r="B392" s="14"/>
      <c r="H392" s="3"/>
      <c r="I392" s="15"/>
    </row>
    <row r="393" spans="2:9" ht="12.75">
      <c r="B393" s="14"/>
      <c r="H393" s="3"/>
      <c r="I393" s="15"/>
    </row>
    <row r="394" spans="2:9" ht="12.75">
      <c r="B394" s="14"/>
      <c r="H394" s="3"/>
      <c r="I394" s="15"/>
    </row>
    <row r="395" spans="2:9" ht="12.75">
      <c r="B395" s="14"/>
      <c r="H395" s="3"/>
      <c r="I395" s="15"/>
    </row>
    <row r="396" spans="2:9" ht="12.75">
      <c r="B396" s="14"/>
      <c r="H396" s="3"/>
      <c r="I396" s="15"/>
    </row>
    <row r="397" spans="2:9" ht="12.75">
      <c r="B397" s="14"/>
      <c r="H397" s="3"/>
      <c r="I397" s="15"/>
    </row>
    <row r="398" spans="2:9" ht="12.75">
      <c r="B398" s="14"/>
      <c r="H398" s="3"/>
      <c r="I398" s="15"/>
    </row>
    <row r="399" spans="2:9" ht="12.75">
      <c r="B399" s="14"/>
      <c r="H399" s="3"/>
      <c r="I399" s="15"/>
    </row>
    <row r="400" spans="2:9" ht="12.75">
      <c r="B400" s="14"/>
      <c r="H400" s="3"/>
      <c r="I400" s="15"/>
    </row>
    <row r="401" spans="2:9" ht="12.75">
      <c r="B401" s="14"/>
      <c r="H401" s="3"/>
      <c r="I401" s="15"/>
    </row>
    <row r="402" spans="2:9" ht="12.75">
      <c r="B402" s="14"/>
      <c r="H402" s="3"/>
      <c r="I402" s="15"/>
    </row>
    <row r="403" spans="2:9" ht="12.75">
      <c r="B403" s="14"/>
      <c r="H403" s="3"/>
      <c r="I403" s="15"/>
    </row>
    <row r="404" spans="2:9" ht="12.75">
      <c r="B404" s="14"/>
      <c r="H404" s="3"/>
      <c r="I404" s="15"/>
    </row>
    <row r="405" spans="2:9" ht="12.75">
      <c r="B405" s="14"/>
      <c r="H405" s="3"/>
      <c r="I405" s="15"/>
    </row>
    <row r="406" spans="2:9" ht="12.75">
      <c r="B406" s="14"/>
      <c r="H406" s="3"/>
      <c r="I406" s="15"/>
    </row>
    <row r="407" spans="2:9" ht="12.75">
      <c r="B407" s="14"/>
      <c r="H407" s="3"/>
      <c r="I407" s="15"/>
    </row>
    <row r="408" spans="2:9" ht="12.75">
      <c r="B408" s="14"/>
      <c r="H408" s="3"/>
      <c r="I408" s="15"/>
    </row>
    <row r="409" spans="2:9" ht="12.75">
      <c r="B409" s="14"/>
      <c r="H409" s="3"/>
      <c r="I409" s="15"/>
    </row>
    <row r="410" spans="2:9" ht="12.75">
      <c r="B410" s="14"/>
      <c r="H410" s="3"/>
      <c r="I410" s="15"/>
    </row>
    <row r="411" spans="2:9" ht="12.75">
      <c r="B411" s="14"/>
      <c r="H411" s="3"/>
      <c r="I411" s="15"/>
    </row>
    <row r="412" spans="2:9" ht="12.75">
      <c r="B412" s="14"/>
      <c r="H412" s="3"/>
      <c r="I412" s="15"/>
    </row>
    <row r="413" spans="2:9" ht="12.75">
      <c r="B413" s="14"/>
      <c r="H413" s="3"/>
      <c r="I413" s="15"/>
    </row>
    <row r="414" spans="2:9" ht="12.75">
      <c r="B414" s="14"/>
      <c r="H414" s="3"/>
      <c r="I414" s="15"/>
    </row>
    <row r="415" spans="2:9" ht="12.75">
      <c r="B415" s="14"/>
      <c r="H415" s="3"/>
      <c r="I415" s="15"/>
    </row>
    <row r="416" spans="2:9" ht="12.75">
      <c r="B416" s="14"/>
      <c r="H416" s="3"/>
      <c r="I416" s="15"/>
    </row>
    <row r="417" spans="2:9" ht="12.75">
      <c r="B417" s="14"/>
      <c r="H417" s="3"/>
      <c r="I417" s="15"/>
    </row>
    <row r="418" spans="2:9" ht="12.75">
      <c r="B418" s="14"/>
      <c r="H418" s="3"/>
      <c r="I418" s="15"/>
    </row>
    <row r="419" spans="2:9" ht="12.75">
      <c r="B419" s="14"/>
      <c r="H419" s="3"/>
      <c r="I419" s="15"/>
    </row>
    <row r="420" spans="2:9" ht="12.75">
      <c r="B420" s="14"/>
      <c r="H420" s="3"/>
      <c r="I420" s="15"/>
    </row>
    <row r="421" spans="2:9" ht="12.75">
      <c r="B421" s="14"/>
      <c r="H421" s="3"/>
      <c r="I421" s="15"/>
    </row>
    <row r="422" spans="2:9" ht="12.75">
      <c r="B422" s="14"/>
      <c r="H422" s="3"/>
      <c r="I422" s="15"/>
    </row>
    <row r="423" spans="2:9" ht="12.75">
      <c r="B423" s="14"/>
      <c r="H423" s="3"/>
      <c r="I423" s="15"/>
    </row>
    <row r="424" spans="2:9" ht="12.75">
      <c r="B424" s="14"/>
      <c r="H424" s="3"/>
      <c r="I424" s="15"/>
    </row>
    <row r="425" spans="2:9" ht="12.75">
      <c r="B425" s="14"/>
      <c r="H425" s="3"/>
      <c r="I425" s="15"/>
    </row>
    <row r="426" spans="2:9" ht="12.75">
      <c r="B426" s="14"/>
      <c r="H426" s="3"/>
      <c r="I426" s="15"/>
    </row>
    <row r="427" spans="2:9" ht="12.75">
      <c r="B427" s="14"/>
      <c r="H427" s="3"/>
      <c r="I427" s="15"/>
    </row>
    <row r="428" spans="2:9" ht="12.75">
      <c r="B428" s="14"/>
      <c r="H428" s="3"/>
      <c r="I428" s="15"/>
    </row>
    <row r="429" spans="2:9" ht="12.75">
      <c r="B429" s="14"/>
      <c r="H429" s="3"/>
      <c r="I429" s="15"/>
    </row>
    <row r="430" spans="2:9" ht="12.75">
      <c r="B430" s="14"/>
      <c r="H430" s="3"/>
      <c r="I430" s="15"/>
    </row>
    <row r="431" spans="2:9" ht="12.75">
      <c r="B431" s="14"/>
      <c r="H431" s="3"/>
      <c r="I431" s="15"/>
    </row>
    <row r="432" spans="2:9" ht="12.75">
      <c r="B432" s="14"/>
      <c r="H432" s="3"/>
      <c r="I432" s="15"/>
    </row>
    <row r="433" spans="2:9" ht="12.75">
      <c r="B433" s="14"/>
      <c r="H433" s="3"/>
      <c r="I433" s="15"/>
    </row>
    <row r="434" spans="2:9" ht="12.75">
      <c r="B434" s="14"/>
      <c r="H434" s="3"/>
      <c r="I434" s="15"/>
    </row>
    <row r="435" spans="2:9" ht="12.75">
      <c r="B435" s="14"/>
      <c r="H435" s="3"/>
      <c r="I435" s="15"/>
    </row>
    <row r="436" spans="2:9" ht="12.75">
      <c r="B436" s="14"/>
      <c r="H436" s="3"/>
      <c r="I436" s="15"/>
    </row>
    <row r="437" spans="2:9" ht="12.75">
      <c r="B437" s="14"/>
      <c r="H437" s="3"/>
      <c r="I437" s="15"/>
    </row>
    <row r="438" spans="2:9" ht="12.75">
      <c r="B438" s="14"/>
      <c r="H438" s="3"/>
      <c r="I438" s="15"/>
    </row>
    <row r="439" spans="2:9" ht="12.75">
      <c r="B439" s="14"/>
      <c r="H439" s="3"/>
      <c r="I439" s="15"/>
    </row>
    <row r="440" spans="2:9" ht="12.75">
      <c r="B440" s="14"/>
      <c r="H440" s="3"/>
      <c r="I440" s="15"/>
    </row>
    <row r="441" spans="2:9" ht="12.75">
      <c r="B441" s="14"/>
      <c r="H441" s="3"/>
      <c r="I441" s="15"/>
    </row>
    <row r="442" spans="2:9" ht="12.75">
      <c r="B442" s="14"/>
      <c r="H442" s="3"/>
      <c r="I442" s="15"/>
    </row>
    <row r="443" spans="2:9" ht="12.75">
      <c r="B443" s="14"/>
      <c r="H443" s="3"/>
      <c r="I443" s="15"/>
    </row>
    <row r="444" spans="2:9" ht="12.75">
      <c r="B444" s="14"/>
      <c r="H444" s="3"/>
      <c r="I444" s="15"/>
    </row>
    <row r="445" spans="2:9" ht="12.75">
      <c r="B445" s="14"/>
      <c r="H445" s="3"/>
      <c r="I445" s="15"/>
    </row>
    <row r="446" spans="2:9" ht="12.75">
      <c r="B446" s="14"/>
      <c r="H446" s="3"/>
      <c r="I446" s="15"/>
    </row>
    <row r="447" spans="2:9" ht="12.75">
      <c r="B447" s="14"/>
      <c r="H447" s="3"/>
      <c r="I447" s="15"/>
    </row>
    <row r="448" spans="2:9" ht="12.75">
      <c r="B448" s="14"/>
      <c r="H448" s="3"/>
      <c r="I448" s="15"/>
    </row>
    <row r="449" spans="2:9" ht="12.75">
      <c r="B449" s="14"/>
      <c r="H449" s="3"/>
      <c r="I449" s="15"/>
    </row>
    <row r="450" spans="2:9" ht="12.75">
      <c r="B450" s="14"/>
      <c r="H450" s="3"/>
      <c r="I450" s="15"/>
    </row>
    <row r="451" spans="2:9" ht="12.75">
      <c r="B451" s="14"/>
      <c r="H451" s="3"/>
      <c r="I451" s="15"/>
    </row>
    <row r="452" spans="2:9" ht="12.75">
      <c r="B452" s="14"/>
      <c r="H452" s="3"/>
      <c r="I452" s="15"/>
    </row>
    <row r="453" spans="2:9" ht="12.75">
      <c r="B453" s="14"/>
      <c r="H453" s="3"/>
      <c r="I453" s="15"/>
    </row>
    <row r="454" spans="2:9" ht="12.75">
      <c r="B454" s="14"/>
      <c r="H454" s="3"/>
      <c r="I454" s="15"/>
    </row>
    <row r="455" spans="2:9" ht="12.75">
      <c r="B455" s="14"/>
      <c r="H455" s="3"/>
      <c r="I455" s="15"/>
    </row>
    <row r="456" spans="2:9" ht="12.75">
      <c r="B456" s="14"/>
      <c r="H456" s="3"/>
      <c r="I456" s="15"/>
    </row>
    <row r="457" spans="2:9" ht="12.75">
      <c r="B457" s="14"/>
      <c r="H457" s="3"/>
      <c r="I457" s="15"/>
    </row>
    <row r="458" spans="2:9" ht="12.75">
      <c r="B458" s="14"/>
      <c r="H458" s="3"/>
      <c r="I458" s="15"/>
    </row>
    <row r="459" spans="2:9" ht="12.75">
      <c r="B459" s="14"/>
      <c r="H459" s="3"/>
      <c r="I459" s="15"/>
    </row>
    <row r="460" spans="2:9" ht="12.75">
      <c r="B460" s="14"/>
      <c r="H460" s="3"/>
      <c r="I460" s="15"/>
    </row>
    <row r="461" spans="2:9" ht="12.75">
      <c r="B461" s="14"/>
      <c r="H461" s="3"/>
      <c r="I461" s="15"/>
    </row>
    <row r="462" spans="2:9" ht="12.75">
      <c r="B462" s="14"/>
      <c r="H462" s="3"/>
      <c r="I462" s="15"/>
    </row>
    <row r="463" spans="2:9" ht="12.75">
      <c r="B463" s="14"/>
      <c r="H463" s="3"/>
      <c r="I463" s="15"/>
    </row>
    <row r="464" spans="2:9" ht="12.75">
      <c r="B464" s="14"/>
      <c r="H464" s="3"/>
      <c r="I464" s="15"/>
    </row>
    <row r="465" spans="2:9" ht="12.75">
      <c r="B465" s="14"/>
      <c r="H465" s="3"/>
      <c r="I465" s="15"/>
    </row>
    <row r="466" spans="2:9" ht="12.75">
      <c r="B466" s="14"/>
      <c r="H466" s="3"/>
      <c r="I466" s="15"/>
    </row>
    <row r="467" spans="2:9" ht="12.75">
      <c r="B467" s="14"/>
      <c r="H467" s="3"/>
      <c r="I467" s="15"/>
    </row>
    <row r="468" spans="2:9" ht="12.75">
      <c r="B468" s="14"/>
      <c r="H468" s="3"/>
      <c r="I468" s="15"/>
    </row>
    <row r="469" spans="2:9" ht="12.75">
      <c r="B469" s="14"/>
      <c r="H469" s="3"/>
      <c r="I469" s="15"/>
    </row>
    <row r="470" spans="2:9" ht="12.75">
      <c r="B470" s="14"/>
      <c r="H470" s="3"/>
      <c r="I470" s="15"/>
    </row>
    <row r="471" spans="2:9" ht="12.75">
      <c r="B471" s="14"/>
      <c r="H471" s="3"/>
      <c r="I471" s="15"/>
    </row>
    <row r="472" spans="2:9" ht="12.75">
      <c r="B472" s="14"/>
      <c r="H472" s="3"/>
      <c r="I472" s="15"/>
    </row>
    <row r="473" spans="2:9" ht="12.75">
      <c r="B473" s="14"/>
      <c r="H473" s="3"/>
      <c r="I473" s="15"/>
    </row>
    <row r="474" spans="2:9" ht="12.75">
      <c r="B474" s="14"/>
      <c r="H474" s="3"/>
      <c r="I474" s="15"/>
    </row>
    <row r="475" spans="2:9" ht="12.75">
      <c r="B475" s="14"/>
      <c r="H475" s="3"/>
      <c r="I475" s="15"/>
    </row>
    <row r="476" spans="2:9" ht="12.75">
      <c r="B476" s="14"/>
      <c r="H476" s="3"/>
      <c r="I476" s="15"/>
    </row>
    <row r="477" spans="2:9" ht="12.75">
      <c r="B477" s="14"/>
      <c r="H477" s="3"/>
      <c r="I477" s="15"/>
    </row>
    <row r="478" spans="2:9" ht="12.75">
      <c r="B478" s="14"/>
      <c r="H478" s="3"/>
      <c r="I478" s="15"/>
    </row>
    <row r="479" spans="2:9" ht="12.75">
      <c r="B479" s="14"/>
      <c r="H479" s="3"/>
      <c r="I479" s="15"/>
    </row>
    <row r="480" spans="2:9" ht="12.75">
      <c r="B480" s="14"/>
      <c r="H480" s="3"/>
      <c r="I480" s="15"/>
    </row>
    <row r="481" spans="2:9" ht="12.75">
      <c r="B481" s="14"/>
      <c r="H481" s="3"/>
      <c r="I481" s="15"/>
    </row>
    <row r="482" spans="2:9" ht="12.75">
      <c r="B482" s="14"/>
      <c r="H482" s="3"/>
      <c r="I482" s="15"/>
    </row>
    <row r="483" spans="2:9" ht="12.75">
      <c r="B483" s="14"/>
      <c r="H483" s="3"/>
      <c r="I483" s="15"/>
    </row>
    <row r="484" spans="2:9" ht="12.75">
      <c r="B484" s="14"/>
      <c r="H484" s="3"/>
      <c r="I484" s="15"/>
    </row>
    <row r="485" spans="2:9" ht="12.75">
      <c r="B485" s="14"/>
      <c r="H485" s="3"/>
      <c r="I485" s="15"/>
    </row>
    <row r="486" spans="2:9" ht="12.75">
      <c r="B486" s="14"/>
      <c r="H486" s="3"/>
      <c r="I486" s="15"/>
    </row>
    <row r="487" spans="2:9" ht="12.75">
      <c r="B487" s="14"/>
      <c r="H487" s="3"/>
      <c r="I487" s="15"/>
    </row>
    <row r="488" spans="2:9" ht="12.75">
      <c r="B488" s="14"/>
      <c r="H488" s="3"/>
      <c r="I488" s="15"/>
    </row>
    <row r="489" spans="2:9" ht="12.75">
      <c r="B489" s="14"/>
      <c r="H489" s="3"/>
      <c r="I489" s="15"/>
    </row>
    <row r="490" spans="2:9" ht="12.75">
      <c r="B490" s="14"/>
      <c r="H490" s="3"/>
      <c r="I490" s="15"/>
    </row>
    <row r="491" spans="2:9" ht="12.75">
      <c r="B491" s="14"/>
      <c r="H491" s="3"/>
      <c r="I491" s="15"/>
    </row>
    <row r="492" spans="2:9" ht="12.75">
      <c r="B492" s="14"/>
      <c r="H492" s="3"/>
      <c r="I492" s="15"/>
    </row>
    <row r="493" spans="2:9" ht="12.75">
      <c r="B493" s="14"/>
      <c r="H493" s="3"/>
      <c r="I493" s="15"/>
    </row>
    <row r="494" spans="2:9" ht="12.75">
      <c r="B494" s="14"/>
      <c r="H494" s="3"/>
      <c r="I494" s="15"/>
    </row>
    <row r="495" spans="2:9" ht="12.75">
      <c r="B495" s="14"/>
      <c r="H495" s="3"/>
      <c r="I495" s="15"/>
    </row>
    <row r="496" spans="2:9" ht="12.75">
      <c r="B496" s="14"/>
      <c r="H496" s="3"/>
      <c r="I496" s="15"/>
    </row>
    <row r="497" spans="2:9" ht="12.75">
      <c r="B497" s="14"/>
      <c r="H497" s="3"/>
      <c r="I497" s="15"/>
    </row>
    <row r="498" spans="2:9" ht="12.75">
      <c r="B498" s="14"/>
      <c r="H498" s="3"/>
      <c r="I498" s="15"/>
    </row>
    <row r="499" spans="2:9" ht="12.75">
      <c r="B499" s="14"/>
      <c r="H499" s="3"/>
      <c r="I499" s="15"/>
    </row>
    <row r="500" spans="2:9" ht="12.75">
      <c r="B500" s="14"/>
      <c r="H500" s="3"/>
      <c r="I500" s="15"/>
    </row>
    <row r="501" spans="2:9" ht="12.75">
      <c r="B501" s="14"/>
      <c r="H501" s="3"/>
      <c r="I501" s="15"/>
    </row>
    <row r="502" spans="2:9" ht="12.75">
      <c r="B502" s="14"/>
      <c r="H502" s="3"/>
      <c r="I502" s="15"/>
    </row>
    <row r="503" spans="2:9" ht="12.75">
      <c r="B503" s="14"/>
      <c r="H503" s="3"/>
      <c r="I503" s="15"/>
    </row>
    <row r="504" spans="2:9" ht="12.75">
      <c r="B504" s="14"/>
      <c r="H504" s="3"/>
      <c r="I504" s="15"/>
    </row>
    <row r="505" spans="2:9" ht="12.75">
      <c r="B505" s="14"/>
      <c r="H505" s="3"/>
      <c r="I505" s="15"/>
    </row>
    <row r="506" spans="2:9" ht="12.75">
      <c r="B506" s="14"/>
      <c r="H506" s="3"/>
      <c r="I506" s="15"/>
    </row>
    <row r="507" spans="2:9" ht="12.75">
      <c r="B507" s="14"/>
      <c r="H507" s="3"/>
      <c r="I507" s="15"/>
    </row>
    <row r="508" spans="2:9" ht="12.75">
      <c r="B508" s="14"/>
      <c r="H508" s="3"/>
      <c r="I508" s="15"/>
    </row>
    <row r="509" spans="2:9" ht="12.75">
      <c r="B509" s="14"/>
      <c r="H509" s="3"/>
      <c r="I509" s="15"/>
    </row>
    <row r="510" spans="2:9" ht="12.75">
      <c r="B510" s="14"/>
      <c r="H510" s="3"/>
      <c r="I510" s="15"/>
    </row>
    <row r="511" spans="2:9" ht="12.75">
      <c r="B511" s="14"/>
      <c r="H511" s="3"/>
      <c r="I511" s="15"/>
    </row>
    <row r="512" spans="2:9" ht="12.75">
      <c r="B512" s="14"/>
      <c r="H512" s="3"/>
      <c r="I512" s="15"/>
    </row>
    <row r="513" spans="2:9" ht="12.75">
      <c r="B513" s="14"/>
      <c r="H513" s="3"/>
      <c r="I513" s="15"/>
    </row>
    <row r="514" spans="2:9" ht="12.75">
      <c r="B514" s="14"/>
      <c r="H514" s="3"/>
      <c r="I514" s="15"/>
    </row>
    <row r="515" spans="2:9" ht="12.75">
      <c r="B515" s="14"/>
      <c r="H515" s="3"/>
      <c r="I515" s="15"/>
    </row>
    <row r="516" spans="2:9" ht="12.75">
      <c r="B516" s="14"/>
      <c r="H516" s="3"/>
      <c r="I516" s="15"/>
    </row>
    <row r="517" spans="2:9" ht="12.75">
      <c r="B517" s="14"/>
      <c r="H517" s="3"/>
      <c r="I517" s="15"/>
    </row>
    <row r="518" spans="2:9" ht="12.75">
      <c r="B518" s="14"/>
      <c r="H518" s="3"/>
      <c r="I518" s="15"/>
    </row>
    <row r="519" spans="2:9" ht="12.75">
      <c r="B519" s="14"/>
      <c r="H519" s="3"/>
      <c r="I519" s="15"/>
    </row>
    <row r="520" spans="2:9" ht="12.75">
      <c r="B520" s="14"/>
      <c r="H520" s="3"/>
      <c r="I520" s="15"/>
    </row>
    <row r="521" spans="2:9" ht="12.75">
      <c r="B521" s="14"/>
      <c r="H521" s="3"/>
      <c r="I521" s="15"/>
    </row>
    <row r="522" spans="2:9" ht="12.75">
      <c r="B522" s="14"/>
      <c r="H522" s="3"/>
      <c r="I522" s="15"/>
    </row>
    <row r="523" spans="2:9" ht="12.75">
      <c r="B523" s="14"/>
      <c r="H523" s="3"/>
      <c r="I523" s="15"/>
    </row>
    <row r="524" spans="2:9" ht="12.75">
      <c r="B524" s="14"/>
      <c r="H524" s="3"/>
      <c r="I524" s="15"/>
    </row>
    <row r="525" spans="2:9" ht="12.75">
      <c r="B525" s="14"/>
      <c r="H525" s="3"/>
      <c r="I525" s="15"/>
    </row>
    <row r="526" spans="2:9" ht="12.75">
      <c r="B526" s="14"/>
      <c r="H526" s="3"/>
      <c r="I526" s="15"/>
    </row>
    <row r="527" spans="2:9" ht="12.75">
      <c r="B527" s="14"/>
      <c r="H527" s="3"/>
      <c r="I527" s="15"/>
    </row>
    <row r="528" spans="2:9" ht="12.75">
      <c r="B528" s="14"/>
      <c r="H528" s="3"/>
      <c r="I528" s="15"/>
    </row>
    <row r="529" spans="2:9" ht="12.75">
      <c r="B529" s="14"/>
      <c r="H529" s="3"/>
      <c r="I529" s="15"/>
    </row>
    <row r="530" spans="2:9" ht="12.75">
      <c r="B530" s="14"/>
      <c r="H530" s="3"/>
      <c r="I530" s="15"/>
    </row>
    <row r="531" spans="2:9" ht="12.75">
      <c r="B531" s="14"/>
      <c r="H531" s="3"/>
      <c r="I531" s="15"/>
    </row>
    <row r="532" spans="2:9" ht="12.75">
      <c r="B532" s="14"/>
      <c r="H532" s="3"/>
      <c r="I532" s="15"/>
    </row>
    <row r="533" spans="2:9" ht="12.75">
      <c r="B533" s="14"/>
      <c r="H533" s="3"/>
      <c r="I533" s="15"/>
    </row>
    <row r="534" spans="2:9" ht="12.75">
      <c r="B534" s="14"/>
      <c r="H534" s="3"/>
      <c r="I534" s="15"/>
    </row>
    <row r="535" spans="2:9" ht="12.75">
      <c r="B535" s="14"/>
      <c r="H535" s="3"/>
      <c r="I535" s="15"/>
    </row>
    <row r="536" spans="2:9" ht="12.75">
      <c r="B536" s="14"/>
      <c r="H536" s="3"/>
      <c r="I536" s="15"/>
    </row>
    <row r="537" spans="2:9" ht="12.75">
      <c r="B537" s="14"/>
      <c r="H537" s="3"/>
      <c r="I537" s="15"/>
    </row>
    <row r="538" spans="2:9" ht="12.75">
      <c r="B538" s="14"/>
      <c r="H538" s="3"/>
      <c r="I538" s="15"/>
    </row>
    <row r="539" spans="2:9" ht="12.75">
      <c r="B539" s="14"/>
      <c r="H539" s="3"/>
      <c r="I539" s="15"/>
    </row>
    <row r="540" spans="2:9" ht="12.75">
      <c r="B540" s="14"/>
      <c r="H540" s="3"/>
      <c r="I540" s="15"/>
    </row>
    <row r="541" spans="2:9" ht="12.75">
      <c r="B541" s="14"/>
      <c r="H541" s="3"/>
      <c r="I541" s="15"/>
    </row>
    <row r="542" spans="2:9" ht="12.75">
      <c r="B542" s="14"/>
      <c r="H542" s="3"/>
      <c r="I542" s="15"/>
    </row>
    <row r="543" spans="2:9" ht="12.75">
      <c r="B543" s="14"/>
      <c r="H543" s="3"/>
      <c r="I543" s="15"/>
    </row>
    <row r="544" spans="2:9" ht="12.75">
      <c r="B544" s="14"/>
      <c r="H544" s="3"/>
      <c r="I544" s="15"/>
    </row>
    <row r="545" spans="2:9" ht="12.75">
      <c r="B545" s="14"/>
      <c r="H545" s="3"/>
      <c r="I545" s="15"/>
    </row>
    <row r="546" spans="2:9" ht="12.75">
      <c r="B546" s="14"/>
      <c r="H546" s="3"/>
      <c r="I546" s="15"/>
    </row>
    <row r="547" spans="2:9" ht="12.75">
      <c r="B547" s="14"/>
      <c r="H547" s="3"/>
      <c r="I547" s="15"/>
    </row>
    <row r="548" spans="2:9" ht="12.75">
      <c r="B548" s="14"/>
      <c r="H548" s="3"/>
      <c r="I548" s="15"/>
    </row>
    <row r="549" spans="2:9" ht="12.75">
      <c r="B549" s="14"/>
      <c r="H549" s="3"/>
      <c r="I549" s="15"/>
    </row>
    <row r="550" spans="2:9" ht="12.75">
      <c r="B550" s="14"/>
      <c r="H550" s="3"/>
      <c r="I550" s="15"/>
    </row>
    <row r="551" spans="2:9" ht="12.75">
      <c r="B551" s="14"/>
      <c r="H551" s="3"/>
      <c r="I551" s="15"/>
    </row>
    <row r="552" spans="2:9" ht="12.75">
      <c r="B552" s="14"/>
      <c r="H552" s="3"/>
      <c r="I552" s="15"/>
    </row>
    <row r="553" spans="2:9" ht="12.75">
      <c r="B553" s="14"/>
      <c r="H553" s="3"/>
      <c r="I553" s="15"/>
    </row>
    <row r="554" spans="2:9" ht="12.75">
      <c r="B554" s="14"/>
      <c r="H554" s="3"/>
      <c r="I554" s="15"/>
    </row>
    <row r="555" spans="2:9" ht="12.75">
      <c r="B555" s="14"/>
      <c r="H555" s="3"/>
      <c r="I555" s="15"/>
    </row>
    <row r="556" spans="2:9" ht="12.75">
      <c r="B556" s="14"/>
      <c r="H556" s="3"/>
      <c r="I556" s="15"/>
    </row>
    <row r="557" spans="2:9" ht="12.75">
      <c r="B557" s="14"/>
      <c r="H557" s="3"/>
      <c r="I557" s="15"/>
    </row>
    <row r="558" spans="2:9" ht="12.75">
      <c r="B558" s="14"/>
      <c r="H558" s="3"/>
      <c r="I558" s="15"/>
    </row>
    <row r="559" spans="2:9" ht="12.75">
      <c r="B559" s="14"/>
      <c r="H559" s="3"/>
      <c r="I559" s="15"/>
    </row>
    <row r="560" spans="2:9" ht="12.75">
      <c r="B560" s="14"/>
      <c r="H560" s="3"/>
      <c r="I560" s="15"/>
    </row>
    <row r="561" spans="2:9" ht="12.75">
      <c r="B561" s="14"/>
      <c r="H561" s="3"/>
      <c r="I561" s="15"/>
    </row>
    <row r="562" spans="2:9" ht="12.75">
      <c r="B562" s="14"/>
      <c r="H562" s="3"/>
      <c r="I562" s="15"/>
    </row>
    <row r="563" spans="2:9" ht="12.75">
      <c r="B563" s="14"/>
      <c r="H563" s="3"/>
      <c r="I563" s="15"/>
    </row>
    <row r="564" spans="2:9" ht="12.75">
      <c r="B564" s="14"/>
      <c r="H564" s="3"/>
      <c r="I564" s="15"/>
    </row>
    <row r="565" spans="2:9" ht="12.75">
      <c r="B565" s="14"/>
      <c r="H565" s="3"/>
      <c r="I565" s="15"/>
    </row>
    <row r="566" spans="2:9" ht="12.75">
      <c r="B566" s="14"/>
      <c r="H566" s="3"/>
      <c r="I566" s="15"/>
    </row>
    <row r="567" spans="2:9" ht="12.75">
      <c r="B567" s="14"/>
      <c r="H567" s="3"/>
      <c r="I567" s="15"/>
    </row>
    <row r="568" spans="2:9" ht="12.75">
      <c r="B568" s="14"/>
      <c r="H568" s="3"/>
      <c r="I568" s="15"/>
    </row>
    <row r="569" spans="2:9" ht="12.75">
      <c r="B569" s="14"/>
      <c r="H569" s="3"/>
      <c r="I569" s="15"/>
    </row>
    <row r="570" spans="2:9" ht="12.75">
      <c r="B570" s="14"/>
      <c r="H570" s="3"/>
      <c r="I570" s="15"/>
    </row>
    <row r="571" spans="2:9" ht="12.75">
      <c r="B571" s="14"/>
      <c r="H571" s="3"/>
      <c r="I571" s="15"/>
    </row>
    <row r="572" spans="2:9" ht="12.75">
      <c r="B572" s="14"/>
      <c r="H572" s="3"/>
      <c r="I572" s="15"/>
    </row>
    <row r="573" spans="2:9" ht="12.75">
      <c r="B573" s="14"/>
      <c r="H573" s="3"/>
      <c r="I573" s="15"/>
    </row>
    <row r="574" spans="2:9" ht="12.75">
      <c r="B574" s="14"/>
      <c r="H574" s="3"/>
      <c r="I574" s="15"/>
    </row>
    <row r="575" spans="2:9" ht="12.75">
      <c r="B575" s="14"/>
      <c r="H575" s="3"/>
      <c r="I575" s="15"/>
    </row>
    <row r="576" spans="2:9" ht="12.75">
      <c r="B576" s="14"/>
      <c r="H576" s="3"/>
      <c r="I576" s="15"/>
    </row>
    <row r="577" spans="2:9" ht="12.75">
      <c r="B577" s="14"/>
      <c r="H577" s="3"/>
      <c r="I577" s="15"/>
    </row>
    <row r="578" spans="2:9" ht="12.75">
      <c r="B578" s="14"/>
      <c r="H578" s="3"/>
      <c r="I578" s="15"/>
    </row>
    <row r="579" spans="2:9" ht="12.75">
      <c r="B579" s="14"/>
      <c r="H579" s="3"/>
      <c r="I579" s="15"/>
    </row>
    <row r="580" spans="2:9" ht="12.75">
      <c r="B580" s="14"/>
      <c r="H580" s="3"/>
      <c r="I580" s="15"/>
    </row>
    <row r="581" spans="2:9" ht="12.75">
      <c r="B581" s="14"/>
      <c r="H581" s="3"/>
      <c r="I581" s="15"/>
    </row>
    <row r="582" spans="2:9" ht="12.75">
      <c r="B582" s="14"/>
      <c r="H582" s="3"/>
      <c r="I582" s="15"/>
    </row>
    <row r="583" spans="2:9" ht="12.75">
      <c r="B583" s="14"/>
      <c r="H583" s="3"/>
      <c r="I583" s="15"/>
    </row>
    <row r="584" spans="2:9" ht="12.75">
      <c r="B584" s="14"/>
      <c r="H584" s="3"/>
      <c r="I584" s="15"/>
    </row>
    <row r="585" spans="2:9" ht="12.75">
      <c r="B585" s="14"/>
      <c r="H585" s="3"/>
      <c r="I585" s="15"/>
    </row>
    <row r="586" spans="2:9" ht="12.75">
      <c r="B586" s="14"/>
      <c r="H586" s="3"/>
      <c r="I586" s="15"/>
    </row>
    <row r="587" spans="2:9" ht="12.75">
      <c r="B587" s="14"/>
      <c r="H587" s="3"/>
      <c r="I587" s="15"/>
    </row>
    <row r="588" spans="2:9" ht="12.75">
      <c r="B588" s="14"/>
      <c r="H588" s="3"/>
      <c r="I588" s="15"/>
    </row>
    <row r="589" spans="2:9" ht="12.75">
      <c r="B589" s="14"/>
      <c r="H589" s="3"/>
      <c r="I589" s="15"/>
    </row>
    <row r="590" spans="2:9" ht="12.75">
      <c r="B590" s="14"/>
      <c r="H590" s="3"/>
      <c r="I590" s="15"/>
    </row>
    <row r="591" spans="2:9" ht="12.75">
      <c r="B591" s="14"/>
      <c r="H591" s="3"/>
      <c r="I591" s="15"/>
    </row>
    <row r="592" spans="2:9" ht="12.75">
      <c r="B592" s="14"/>
      <c r="H592" s="3"/>
      <c r="I592" s="15"/>
    </row>
    <row r="593" spans="2:9" ht="12.75">
      <c r="B593" s="14"/>
      <c r="H593" s="3"/>
      <c r="I593" s="15"/>
    </row>
    <row r="594" spans="2:9" ht="12.75">
      <c r="B594" s="14"/>
      <c r="H594" s="3"/>
      <c r="I594" s="15"/>
    </row>
    <row r="595" spans="2:9" ht="12.75">
      <c r="B595" s="14"/>
      <c r="H595" s="3"/>
      <c r="I595" s="15"/>
    </row>
    <row r="596" spans="2:9" ht="12.75">
      <c r="B596" s="14"/>
      <c r="H596" s="3"/>
      <c r="I596" s="15"/>
    </row>
    <row r="597" spans="2:9" ht="12.75">
      <c r="B597" s="14"/>
      <c r="H597" s="3"/>
      <c r="I597" s="15"/>
    </row>
    <row r="598" spans="2:9" ht="12.75">
      <c r="B598" s="14"/>
      <c r="H598" s="3"/>
      <c r="I598" s="15"/>
    </row>
    <row r="599" spans="2:9" ht="12.75">
      <c r="B599" s="14"/>
      <c r="H599" s="3"/>
      <c r="I599" s="15"/>
    </row>
    <row r="600" spans="2:9" ht="12.75">
      <c r="B600" s="14"/>
      <c r="H600" s="3"/>
      <c r="I600" s="15"/>
    </row>
    <row r="601" spans="2:9" ht="12.75">
      <c r="B601" s="14"/>
      <c r="H601" s="3"/>
      <c r="I601" s="15"/>
    </row>
    <row r="602" spans="2:9" ht="12.75">
      <c r="B602" s="14"/>
      <c r="H602" s="3"/>
      <c r="I602" s="15"/>
    </row>
    <row r="603" spans="2:9" ht="12.75">
      <c r="B603" s="14"/>
      <c r="H603" s="3"/>
      <c r="I603" s="15"/>
    </row>
    <row r="604" spans="2:9" ht="12.75">
      <c r="B604" s="14"/>
      <c r="H604" s="3"/>
      <c r="I604" s="15"/>
    </row>
    <row r="605" spans="2:9" ht="12.75">
      <c r="B605" s="14"/>
      <c r="H605" s="3"/>
      <c r="I605" s="15"/>
    </row>
    <row r="606" spans="2:9" ht="12.75">
      <c r="B606" s="14"/>
      <c r="H606" s="3"/>
      <c r="I606" s="15"/>
    </row>
    <row r="607" spans="2:9" ht="12.75">
      <c r="B607" s="14"/>
      <c r="H607" s="3"/>
      <c r="I607" s="15"/>
    </row>
    <row r="608" spans="2:9" ht="12.75">
      <c r="B608" s="14"/>
      <c r="H608" s="3"/>
      <c r="I608" s="15"/>
    </row>
    <row r="609" spans="2:9" ht="12.75">
      <c r="B609" s="14"/>
      <c r="H609" s="3"/>
      <c r="I609" s="15"/>
    </row>
    <row r="610" spans="2:9" ht="12.75">
      <c r="B610" s="14"/>
      <c r="H610" s="3"/>
      <c r="I610" s="15"/>
    </row>
    <row r="611" spans="2:9" ht="12.75">
      <c r="B611" s="14"/>
      <c r="H611" s="3"/>
      <c r="I611" s="15"/>
    </row>
    <row r="612" spans="2:9" ht="12.75">
      <c r="B612" s="14"/>
      <c r="H612" s="3"/>
      <c r="I612" s="15"/>
    </row>
    <row r="613" spans="2:9" ht="12.75">
      <c r="B613" s="14"/>
      <c r="H613" s="3"/>
      <c r="I613" s="15"/>
    </row>
    <row r="614" spans="2:9" ht="12.75">
      <c r="B614" s="14"/>
      <c r="H614" s="3"/>
      <c r="I614" s="15"/>
    </row>
    <row r="615" spans="2:9" ht="12.75">
      <c r="B615" s="14"/>
      <c r="H615" s="3"/>
      <c r="I615" s="15"/>
    </row>
    <row r="616" spans="2:9" ht="12.75">
      <c r="B616" s="14"/>
      <c r="H616" s="3"/>
      <c r="I616" s="15"/>
    </row>
    <row r="617" spans="2:9" ht="12.75">
      <c r="B617" s="14"/>
      <c r="H617" s="3"/>
      <c r="I617" s="15"/>
    </row>
    <row r="618" spans="2:9" ht="12.75">
      <c r="B618" s="14"/>
      <c r="H618" s="3"/>
      <c r="I618" s="15"/>
    </row>
    <row r="619" spans="2:9" ht="12.75">
      <c r="B619" s="14"/>
      <c r="H619" s="3"/>
      <c r="I619" s="15"/>
    </row>
    <row r="620" spans="2:9" ht="12.75">
      <c r="B620" s="14"/>
      <c r="H620" s="3"/>
      <c r="I620" s="15"/>
    </row>
    <row r="621" spans="2:9" ht="12.75">
      <c r="B621" s="14"/>
      <c r="H621" s="3"/>
      <c r="I621" s="15"/>
    </row>
    <row r="622" spans="2:9" ht="12.75">
      <c r="B622" s="14"/>
      <c r="H622" s="3"/>
      <c r="I622" s="15"/>
    </row>
    <row r="623" spans="2:9" ht="12.75">
      <c r="B623" s="14"/>
      <c r="H623" s="3"/>
      <c r="I623" s="15"/>
    </row>
    <row r="624" spans="2:9" ht="12.75">
      <c r="B624" s="14"/>
      <c r="H624" s="3"/>
      <c r="I624" s="15"/>
    </row>
    <row r="625" spans="2:9" ht="12.75">
      <c r="B625" s="14"/>
      <c r="H625" s="3"/>
      <c r="I625" s="15"/>
    </row>
    <row r="626" spans="2:9" ht="12.75">
      <c r="B626" s="14"/>
      <c r="H626" s="3"/>
      <c r="I626" s="15"/>
    </row>
    <row r="627" spans="2:9" ht="12.75">
      <c r="B627" s="14"/>
      <c r="H627" s="3"/>
      <c r="I627" s="15"/>
    </row>
    <row r="628" spans="2:9" ht="12.75">
      <c r="B628" s="14"/>
      <c r="H628" s="3"/>
      <c r="I628" s="15"/>
    </row>
    <row r="629" spans="2:9" ht="12.75">
      <c r="B629" s="14"/>
      <c r="H629" s="3"/>
      <c r="I629" s="15"/>
    </row>
    <row r="630" spans="2:9" ht="12.75">
      <c r="B630" s="14"/>
      <c r="H630" s="3"/>
      <c r="I630" s="15"/>
    </row>
    <row r="631" spans="2:9" ht="12.75">
      <c r="B631" s="14"/>
      <c r="H631" s="3"/>
      <c r="I631" s="15"/>
    </row>
    <row r="632" spans="2:9" ht="12.75">
      <c r="B632" s="14"/>
      <c r="H632" s="3"/>
      <c r="I632" s="15"/>
    </row>
    <row r="633" spans="2:9" ht="12.75">
      <c r="B633" s="14"/>
      <c r="H633" s="3"/>
      <c r="I633" s="15"/>
    </row>
    <row r="634" spans="2:9" ht="12.75">
      <c r="B634" s="14"/>
      <c r="H634" s="3"/>
      <c r="I634" s="15"/>
    </row>
    <row r="635" spans="2:9" ht="12.75">
      <c r="B635" s="14"/>
      <c r="H635" s="3"/>
      <c r="I635" s="15"/>
    </row>
    <row r="636" spans="2:9" ht="12.75">
      <c r="B636" s="14"/>
      <c r="H636" s="3"/>
      <c r="I636" s="15"/>
    </row>
    <row r="637" spans="2:9" ht="12.75">
      <c r="B637" s="14"/>
      <c r="H637" s="3"/>
      <c r="I637" s="15"/>
    </row>
    <row r="638" spans="2:9" ht="12.75">
      <c r="B638" s="14"/>
      <c r="H638" s="3"/>
      <c r="I638" s="15"/>
    </row>
    <row r="639" spans="2:9" ht="12.75">
      <c r="B639" s="14"/>
      <c r="H639" s="3"/>
      <c r="I639" s="15"/>
    </row>
    <row r="640" spans="2:9" ht="12.75">
      <c r="B640" s="14"/>
      <c r="H640" s="3"/>
      <c r="I640" s="15"/>
    </row>
    <row r="641" spans="2:9" ht="12.75">
      <c r="B641" s="14"/>
      <c r="H641" s="3"/>
      <c r="I641" s="15"/>
    </row>
    <row r="642" spans="2:9" ht="12.75">
      <c r="B642" s="14"/>
      <c r="H642" s="3"/>
      <c r="I642" s="15"/>
    </row>
    <row r="643" spans="2:9" ht="12.75">
      <c r="B643" s="14"/>
      <c r="H643" s="3"/>
      <c r="I643" s="15"/>
    </row>
    <row r="644" spans="2:9" ht="12.75">
      <c r="B644" s="14"/>
      <c r="H644" s="3"/>
      <c r="I644" s="15"/>
    </row>
    <row r="645" spans="2:9" ht="12.75">
      <c r="B645" s="14"/>
      <c r="H645" s="3"/>
      <c r="I645" s="15"/>
    </row>
    <row r="646" spans="2:9" ht="12.75">
      <c r="B646" s="14"/>
      <c r="H646" s="3"/>
      <c r="I646" s="15"/>
    </row>
    <row r="647" spans="2:9" ht="12.75">
      <c r="B647" s="14"/>
      <c r="H647" s="3"/>
      <c r="I647" s="15"/>
    </row>
    <row r="648" spans="2:9" ht="12.75">
      <c r="B648" s="14"/>
      <c r="H648" s="3"/>
      <c r="I648" s="15"/>
    </row>
    <row r="649" spans="2:9" ht="12.75">
      <c r="B649" s="14"/>
      <c r="H649" s="3"/>
      <c r="I649" s="15"/>
    </row>
    <row r="650" spans="2:9" ht="12.75">
      <c r="B650" s="14"/>
      <c r="H650" s="3"/>
      <c r="I650" s="15"/>
    </row>
    <row r="651" spans="2:9" ht="12.75">
      <c r="B651" s="14"/>
      <c r="H651" s="3"/>
      <c r="I651" s="15"/>
    </row>
    <row r="652" spans="2:9" ht="12.75">
      <c r="B652" s="14"/>
      <c r="H652" s="3"/>
      <c r="I652" s="15"/>
    </row>
    <row r="653" spans="2:9" ht="12.75">
      <c r="B653" s="14"/>
      <c r="H653" s="3"/>
      <c r="I653" s="15"/>
    </row>
    <row r="654" spans="2:9" ht="12.75">
      <c r="B654" s="14"/>
      <c r="H654" s="3"/>
      <c r="I654" s="15"/>
    </row>
    <row r="655" spans="2:9" ht="12.75">
      <c r="B655" s="14"/>
      <c r="H655" s="3"/>
      <c r="I655" s="15"/>
    </row>
    <row r="656" spans="2:9" ht="12.75">
      <c r="B656" s="14"/>
      <c r="H656" s="3"/>
      <c r="I656" s="15"/>
    </row>
    <row r="657" spans="2:9" ht="12.75">
      <c r="B657" s="14"/>
      <c r="H657" s="3"/>
      <c r="I657" s="15"/>
    </row>
    <row r="658" spans="2:9" ht="12.75">
      <c r="B658" s="14"/>
      <c r="H658" s="3"/>
      <c r="I658" s="15"/>
    </row>
    <row r="659" spans="2:9" ht="12.75">
      <c r="B659" s="14"/>
      <c r="H659" s="3"/>
      <c r="I659" s="15"/>
    </row>
    <row r="660" spans="2:9" ht="12.75">
      <c r="B660" s="14"/>
      <c r="H660" s="3"/>
      <c r="I660" s="15"/>
    </row>
    <row r="661" spans="2:9" ht="12.75">
      <c r="B661" s="14"/>
      <c r="H661" s="3"/>
      <c r="I661" s="15"/>
    </row>
    <row r="662" spans="2:9" ht="12.75">
      <c r="B662" s="14"/>
      <c r="H662" s="3"/>
      <c r="I662" s="15"/>
    </row>
    <row r="663" spans="2:9" ht="12.75">
      <c r="B663" s="14"/>
      <c r="H663" s="3"/>
      <c r="I663" s="15"/>
    </row>
    <row r="664" spans="2:9" ht="12.75">
      <c r="B664" s="14"/>
      <c r="H664" s="3"/>
      <c r="I664" s="15"/>
    </row>
    <row r="665" spans="2:9" ht="12.75">
      <c r="B665" s="14"/>
      <c r="H665" s="3"/>
      <c r="I665" s="15"/>
    </row>
    <row r="666" spans="2:9" ht="12.75">
      <c r="B666" s="14"/>
      <c r="H666" s="3"/>
      <c r="I666" s="15"/>
    </row>
    <row r="667" spans="2:9" ht="12.75">
      <c r="B667" s="14"/>
      <c r="H667" s="3"/>
      <c r="I667" s="15"/>
    </row>
    <row r="668" spans="2:9" ht="12.75">
      <c r="B668" s="14"/>
      <c r="H668" s="3"/>
      <c r="I668" s="15"/>
    </row>
    <row r="669" spans="2:9" ht="12.75">
      <c r="B669" s="14"/>
      <c r="H669" s="3"/>
      <c r="I669" s="15"/>
    </row>
    <row r="670" spans="2:9" ht="12.75">
      <c r="B670" s="14"/>
      <c r="H670" s="3"/>
      <c r="I670" s="15"/>
    </row>
    <row r="671" spans="2:9" ht="12.75">
      <c r="B671" s="14"/>
      <c r="H671" s="3"/>
      <c r="I671" s="15"/>
    </row>
    <row r="672" spans="2:9" ht="12.75">
      <c r="B672" s="14"/>
      <c r="H672" s="3"/>
      <c r="I672" s="15"/>
    </row>
    <row r="673" spans="2:9" ht="12.75">
      <c r="B673" s="14"/>
      <c r="H673" s="3"/>
      <c r="I673" s="15"/>
    </row>
    <row r="674" spans="2:9" ht="12.75">
      <c r="B674" s="14"/>
      <c r="H674" s="3"/>
      <c r="I674" s="15"/>
    </row>
    <row r="675" spans="2:9" ht="12.75">
      <c r="B675" s="14"/>
      <c r="H675" s="3"/>
      <c r="I675" s="15"/>
    </row>
    <row r="676" spans="2:9" ht="12.75">
      <c r="B676" s="14"/>
      <c r="H676" s="3"/>
      <c r="I676" s="15"/>
    </row>
    <row r="677" spans="2:9" ht="12.75">
      <c r="B677" s="14"/>
      <c r="H677" s="3"/>
      <c r="I677" s="15"/>
    </row>
    <row r="678" spans="2:9" ht="12.75">
      <c r="B678" s="14"/>
      <c r="H678" s="3"/>
      <c r="I678" s="15"/>
    </row>
    <row r="679" spans="2:9" ht="12.75">
      <c r="B679" s="14"/>
      <c r="H679" s="3"/>
      <c r="I679" s="15"/>
    </row>
    <row r="680" spans="2:9" ht="12.75">
      <c r="B680" s="14"/>
      <c r="H680" s="3"/>
      <c r="I680" s="15"/>
    </row>
    <row r="681" spans="2:9" ht="12.75">
      <c r="B681" s="14"/>
      <c r="H681" s="3"/>
      <c r="I681" s="15"/>
    </row>
    <row r="682" spans="2:9" ht="12.75">
      <c r="B682" s="14"/>
      <c r="H682" s="3"/>
      <c r="I682" s="15"/>
    </row>
    <row r="683" spans="2:9" ht="12.75">
      <c r="B683" s="14"/>
      <c r="H683" s="3"/>
      <c r="I683" s="15"/>
    </row>
    <row r="684" spans="2:9" ht="12.75">
      <c r="B684" s="14"/>
      <c r="H684" s="3"/>
      <c r="I684" s="15"/>
    </row>
    <row r="685" spans="2:9" ht="12.75">
      <c r="B685" s="14"/>
      <c r="H685" s="3"/>
      <c r="I685" s="15"/>
    </row>
    <row r="686" spans="2:9" ht="12.75">
      <c r="B686" s="14"/>
      <c r="H686" s="3"/>
      <c r="I686" s="15"/>
    </row>
    <row r="687" spans="2:9" ht="12.75">
      <c r="B687" s="14"/>
      <c r="H687" s="3"/>
      <c r="I687" s="15"/>
    </row>
    <row r="688" spans="2:9" ht="12.75">
      <c r="B688" s="14"/>
      <c r="H688" s="3"/>
      <c r="I688" s="15"/>
    </row>
    <row r="689" spans="2:9" ht="12.75">
      <c r="B689" s="14"/>
      <c r="H689" s="3"/>
      <c r="I689" s="15"/>
    </row>
    <row r="690" spans="2:9" ht="12.75">
      <c r="B690" s="14"/>
      <c r="H690" s="3"/>
      <c r="I690" s="15"/>
    </row>
    <row r="691" spans="2:9" ht="12.75">
      <c r="B691" s="14"/>
      <c r="H691" s="3"/>
      <c r="I691" s="15"/>
    </row>
    <row r="692" spans="2:9" ht="12.75">
      <c r="B692" s="14"/>
      <c r="H692" s="3"/>
      <c r="I692" s="15"/>
    </row>
    <row r="693" spans="2:9" ht="12.75">
      <c r="B693" s="14"/>
      <c r="H693" s="3"/>
      <c r="I693" s="15"/>
    </row>
    <row r="694" spans="2:9" ht="12.75">
      <c r="B694" s="14"/>
      <c r="H694" s="3"/>
      <c r="I694" s="15"/>
    </row>
    <row r="695" spans="2:9" ht="12.75">
      <c r="B695" s="14"/>
      <c r="H695" s="3"/>
      <c r="I695" s="15"/>
    </row>
    <row r="696" spans="2:9" ht="12.75">
      <c r="B696" s="14"/>
      <c r="H696" s="3"/>
      <c r="I696" s="15"/>
    </row>
    <row r="697" spans="2:9" ht="12.75">
      <c r="B697" s="14"/>
      <c r="H697" s="3"/>
      <c r="I697" s="15"/>
    </row>
    <row r="698" spans="2:9" ht="12.75">
      <c r="B698" s="14"/>
      <c r="H698" s="3"/>
      <c r="I698" s="15"/>
    </row>
    <row r="699" spans="2:9" ht="12.75">
      <c r="B699" s="14"/>
      <c r="H699" s="3"/>
      <c r="I699" s="15"/>
    </row>
    <row r="700" spans="2:9" ht="12.75">
      <c r="B700" s="14"/>
      <c r="H700" s="3"/>
      <c r="I700" s="15"/>
    </row>
    <row r="701" spans="2:9" ht="12.75">
      <c r="B701" s="14"/>
      <c r="H701" s="3"/>
      <c r="I701" s="15"/>
    </row>
    <row r="702" spans="2:9" ht="12.75">
      <c r="B702" s="14"/>
      <c r="H702" s="3"/>
      <c r="I702" s="15"/>
    </row>
    <row r="703" spans="2:9" ht="12.75">
      <c r="B703" s="14"/>
      <c r="H703" s="3"/>
      <c r="I703" s="15"/>
    </row>
    <row r="704" spans="2:9" ht="12.75">
      <c r="B704" s="14"/>
      <c r="H704" s="3"/>
      <c r="I704" s="15"/>
    </row>
    <row r="705" spans="2:9" ht="12.75">
      <c r="B705" s="14"/>
      <c r="H705" s="3"/>
      <c r="I705" s="15"/>
    </row>
    <row r="706" spans="2:9" ht="12.75">
      <c r="B706" s="14"/>
      <c r="H706" s="3"/>
      <c r="I706" s="15"/>
    </row>
    <row r="707" spans="2:9" ht="12.75">
      <c r="B707" s="14"/>
      <c r="H707" s="3"/>
      <c r="I707" s="15"/>
    </row>
    <row r="708" spans="2:9" ht="12.75">
      <c r="B708" s="14"/>
      <c r="H708" s="3"/>
      <c r="I708" s="15"/>
    </row>
    <row r="709" spans="2:9" ht="12.75">
      <c r="B709" s="14"/>
      <c r="H709" s="3"/>
      <c r="I709" s="15"/>
    </row>
    <row r="710" spans="2:9" ht="12.75">
      <c r="B710" s="14"/>
      <c r="H710" s="3"/>
      <c r="I710" s="15"/>
    </row>
    <row r="711" spans="2:9" ht="12.75">
      <c r="B711" s="14"/>
      <c r="H711" s="3"/>
      <c r="I711" s="15"/>
    </row>
    <row r="712" spans="2:9" ht="12.75">
      <c r="B712" s="14"/>
      <c r="H712" s="3"/>
      <c r="I712" s="15"/>
    </row>
    <row r="713" spans="2:9" ht="12.75">
      <c r="B713" s="14"/>
      <c r="H713" s="3"/>
      <c r="I713" s="15"/>
    </row>
    <row r="714" spans="2:9" ht="12.75">
      <c r="B714" s="14"/>
      <c r="H714" s="3"/>
      <c r="I714" s="15"/>
    </row>
    <row r="715" spans="2:9" ht="12.75">
      <c r="B715" s="14"/>
      <c r="H715" s="3"/>
      <c r="I715" s="15"/>
    </row>
    <row r="716" spans="2:9" ht="12.75">
      <c r="B716" s="14"/>
      <c r="H716" s="3"/>
      <c r="I716" s="15"/>
    </row>
    <row r="717" spans="2:9" ht="12.75">
      <c r="B717" s="14"/>
      <c r="H717" s="3"/>
      <c r="I717" s="15"/>
    </row>
    <row r="718" spans="2:9" ht="12.75">
      <c r="B718" s="14"/>
      <c r="H718" s="3"/>
      <c r="I718" s="15"/>
    </row>
    <row r="719" spans="2:9" ht="12.75">
      <c r="B719" s="14"/>
      <c r="H719" s="3"/>
      <c r="I719" s="15"/>
    </row>
    <row r="720" spans="2:9" ht="12.75">
      <c r="B720" s="14"/>
      <c r="H720" s="3"/>
      <c r="I720" s="15"/>
    </row>
    <row r="721" spans="2:9" ht="12.75">
      <c r="B721" s="14"/>
      <c r="H721" s="3"/>
      <c r="I721" s="15"/>
    </row>
    <row r="722" spans="2:9" ht="12.75">
      <c r="B722" s="14"/>
      <c r="H722" s="3"/>
      <c r="I722" s="15"/>
    </row>
    <row r="723" spans="2:9" ht="12.75">
      <c r="B723" s="14"/>
      <c r="H723" s="3"/>
      <c r="I723" s="15"/>
    </row>
    <row r="724" spans="2:9" ht="12.75">
      <c r="B724" s="14"/>
      <c r="H724" s="3"/>
      <c r="I724" s="15"/>
    </row>
    <row r="725" spans="2:9" ht="12.75">
      <c r="B725" s="14"/>
      <c r="H725" s="3"/>
      <c r="I725" s="15"/>
    </row>
    <row r="726" spans="2:9" ht="12.75">
      <c r="B726" s="14"/>
      <c r="H726" s="3"/>
      <c r="I726" s="15"/>
    </row>
    <row r="727" spans="2:9" ht="12.75">
      <c r="B727" s="14"/>
      <c r="H727" s="3"/>
      <c r="I727" s="15"/>
    </row>
    <row r="728" spans="2:9" ht="12.75">
      <c r="B728" s="14"/>
      <c r="H728" s="3"/>
      <c r="I728" s="15"/>
    </row>
    <row r="729" spans="2:9" ht="12.75">
      <c r="B729" s="14"/>
      <c r="H729" s="3"/>
      <c r="I729" s="15"/>
    </row>
    <row r="730" spans="2:9" ht="12.75">
      <c r="B730" s="14"/>
      <c r="H730" s="3"/>
      <c r="I730" s="15"/>
    </row>
    <row r="731" spans="2:9" ht="12.75">
      <c r="B731" s="14"/>
      <c r="H731" s="3"/>
      <c r="I731" s="15"/>
    </row>
    <row r="732" spans="2:9" ht="12.75">
      <c r="B732" s="14"/>
      <c r="H732" s="3"/>
      <c r="I732" s="15"/>
    </row>
    <row r="733" spans="2:9" ht="12.75">
      <c r="B733" s="14"/>
      <c r="H733" s="3"/>
      <c r="I733" s="15"/>
    </row>
    <row r="734" spans="2:9" ht="12.75">
      <c r="B734" s="14"/>
      <c r="H734" s="3"/>
      <c r="I734" s="15"/>
    </row>
    <row r="735" spans="2:9" ht="12.75">
      <c r="B735" s="14"/>
      <c r="H735" s="3"/>
      <c r="I735" s="15"/>
    </row>
    <row r="736" spans="2:9" ht="12.75">
      <c r="B736" s="14"/>
      <c r="H736" s="3"/>
      <c r="I736" s="15"/>
    </row>
    <row r="737" spans="2:9" ht="12.75">
      <c r="B737" s="14"/>
      <c r="H737" s="3"/>
      <c r="I737" s="15"/>
    </row>
    <row r="738" spans="2:9" ht="12.75">
      <c r="B738" s="14"/>
      <c r="H738" s="3"/>
      <c r="I738" s="15"/>
    </row>
    <row r="739" spans="2:9" ht="12.75">
      <c r="B739" s="14"/>
      <c r="H739" s="3"/>
      <c r="I739" s="15"/>
    </row>
    <row r="740" spans="2:9" ht="12.75">
      <c r="B740" s="14"/>
      <c r="H740" s="3"/>
      <c r="I740" s="15"/>
    </row>
    <row r="741" spans="2:9" ht="12.75">
      <c r="B741" s="14"/>
      <c r="H741" s="3"/>
      <c r="I741" s="15"/>
    </row>
    <row r="742" spans="2:9" ht="12.75">
      <c r="B742" s="14"/>
      <c r="H742" s="3"/>
      <c r="I742" s="15"/>
    </row>
    <row r="743" spans="2:9" ht="12.75">
      <c r="B743" s="14"/>
      <c r="H743" s="3"/>
      <c r="I743" s="15"/>
    </row>
    <row r="744" spans="2:9" ht="12.75">
      <c r="B744" s="14"/>
      <c r="H744" s="3"/>
      <c r="I744" s="15"/>
    </row>
    <row r="745" spans="2:9" ht="12.75">
      <c r="B745" s="14"/>
      <c r="H745" s="3"/>
      <c r="I745" s="15"/>
    </row>
    <row r="746" spans="2:9" ht="12.75">
      <c r="B746" s="14"/>
      <c r="H746" s="3"/>
      <c r="I746" s="15"/>
    </row>
    <row r="747" spans="2:9" ht="12.75">
      <c r="B747" s="14"/>
      <c r="H747" s="3"/>
      <c r="I747" s="15"/>
    </row>
    <row r="748" spans="2:9" ht="12.75">
      <c r="B748" s="14"/>
      <c r="H748" s="3"/>
      <c r="I748" s="15"/>
    </row>
    <row r="749" spans="2:9" ht="12.75">
      <c r="B749" s="14"/>
      <c r="H749" s="3"/>
      <c r="I749" s="15"/>
    </row>
    <row r="750" spans="2:9" ht="12.75">
      <c r="B750" s="14"/>
      <c r="H750" s="3"/>
      <c r="I750" s="15"/>
    </row>
    <row r="751" spans="2:9" ht="12.75">
      <c r="B751" s="14"/>
      <c r="H751" s="3"/>
      <c r="I751" s="15"/>
    </row>
    <row r="752" spans="2:9" ht="12.75">
      <c r="B752" s="14"/>
      <c r="H752" s="3"/>
      <c r="I752" s="15"/>
    </row>
    <row r="753" spans="2:9" ht="12.75">
      <c r="B753" s="14"/>
      <c r="H753" s="3"/>
      <c r="I753" s="15"/>
    </row>
    <row r="754" spans="2:9" ht="12.75">
      <c r="B754" s="14"/>
      <c r="H754" s="3"/>
      <c r="I754" s="15"/>
    </row>
    <row r="755" spans="2:9" ht="12.75">
      <c r="B755" s="14"/>
      <c r="H755" s="3"/>
      <c r="I755" s="15"/>
    </row>
    <row r="756" spans="2:9" ht="12.75">
      <c r="B756" s="14"/>
      <c r="H756" s="3"/>
      <c r="I756" s="15"/>
    </row>
    <row r="757" spans="2:9" ht="12.75">
      <c r="B757" s="14"/>
      <c r="H757" s="3"/>
      <c r="I757" s="15"/>
    </row>
    <row r="758" spans="2:9" ht="12.75">
      <c r="B758" s="14"/>
      <c r="H758" s="3"/>
      <c r="I758" s="15"/>
    </row>
    <row r="759" spans="2:9" ht="12.75">
      <c r="B759" s="14"/>
      <c r="H759" s="3"/>
      <c r="I759" s="15"/>
    </row>
    <row r="760" spans="2:9" ht="12.75">
      <c r="B760" s="14"/>
      <c r="H760" s="3"/>
      <c r="I760" s="15"/>
    </row>
    <row r="761" spans="2:9" ht="12.75">
      <c r="B761" s="14"/>
      <c r="H761" s="3"/>
      <c r="I761" s="15"/>
    </row>
    <row r="762" spans="2:9" ht="12.75">
      <c r="B762" s="14"/>
      <c r="H762" s="3"/>
      <c r="I762" s="15"/>
    </row>
    <row r="763" spans="2:9" ht="12.75">
      <c r="B763" s="14"/>
      <c r="H763" s="3"/>
      <c r="I763" s="15"/>
    </row>
    <row r="764" spans="2:9" ht="12.75">
      <c r="B764" s="14"/>
      <c r="H764" s="3"/>
      <c r="I764" s="15"/>
    </row>
    <row r="765" spans="2:9" ht="12.75">
      <c r="B765" s="14"/>
      <c r="H765" s="3"/>
      <c r="I765" s="15"/>
    </row>
    <row r="766" spans="2:9" ht="12.75">
      <c r="B766" s="14"/>
      <c r="H766" s="3"/>
      <c r="I766" s="15"/>
    </row>
    <row r="767" spans="2:9" ht="12.75">
      <c r="B767" s="14"/>
      <c r="H767" s="3"/>
      <c r="I767" s="15"/>
    </row>
    <row r="768" spans="2:9" ht="12.75">
      <c r="B768" s="14"/>
      <c r="H768" s="3"/>
      <c r="I768" s="15"/>
    </row>
    <row r="769" spans="2:9" ht="12.75">
      <c r="B769" s="14"/>
      <c r="H769" s="3"/>
      <c r="I769" s="15"/>
    </row>
    <row r="770" spans="2:9" ht="12.75">
      <c r="B770" s="14"/>
      <c r="H770" s="3"/>
      <c r="I770" s="15"/>
    </row>
    <row r="771" spans="2:9" ht="12.75">
      <c r="B771" s="14"/>
      <c r="H771" s="3"/>
      <c r="I771" s="15"/>
    </row>
    <row r="772" spans="2:9" ht="12.75">
      <c r="B772" s="14"/>
      <c r="H772" s="3"/>
      <c r="I772" s="15"/>
    </row>
    <row r="773" spans="2:9" ht="12.75">
      <c r="B773" s="14"/>
      <c r="H773" s="3"/>
      <c r="I773" s="15"/>
    </row>
    <row r="774" spans="2:9" ht="12.75">
      <c r="B774" s="14"/>
      <c r="H774" s="3"/>
      <c r="I774" s="15"/>
    </row>
    <row r="775" spans="2:9" ht="12.75">
      <c r="B775" s="14"/>
      <c r="H775" s="3"/>
      <c r="I775" s="15"/>
    </row>
    <row r="776" spans="2:9" ht="12.75">
      <c r="B776" s="14"/>
      <c r="H776" s="3"/>
      <c r="I776" s="15"/>
    </row>
    <row r="777" spans="2:9" ht="12.75">
      <c r="B777" s="14"/>
      <c r="H777" s="3"/>
      <c r="I777" s="15"/>
    </row>
    <row r="778" spans="2:9" ht="12.75">
      <c r="B778" s="14"/>
      <c r="H778" s="3"/>
      <c r="I778" s="15"/>
    </row>
    <row r="779" spans="2:9" ht="12.75">
      <c r="B779" s="14"/>
      <c r="H779" s="3"/>
      <c r="I779" s="15"/>
    </row>
    <row r="780" spans="2:9" ht="12.75">
      <c r="B780" s="14"/>
      <c r="H780" s="3"/>
      <c r="I780" s="15"/>
    </row>
    <row r="781" spans="2:9" ht="12.75">
      <c r="B781" s="14"/>
      <c r="H781" s="3"/>
      <c r="I781" s="15"/>
    </row>
    <row r="782" spans="2:9" ht="12.75">
      <c r="B782" s="14"/>
      <c r="H782" s="3"/>
      <c r="I782" s="15"/>
    </row>
    <row r="783" spans="2:9" ht="12.75">
      <c r="B783" s="14"/>
      <c r="H783" s="3"/>
      <c r="I783" s="15"/>
    </row>
    <row r="784" spans="2:9" ht="12.75">
      <c r="B784" s="14"/>
      <c r="H784" s="3"/>
      <c r="I784" s="15"/>
    </row>
    <row r="785" spans="2:9" ht="12.75">
      <c r="B785" s="14"/>
      <c r="H785" s="3"/>
      <c r="I785" s="15"/>
    </row>
    <row r="786" spans="2:9" ht="12.75">
      <c r="B786" s="14"/>
      <c r="H786" s="3"/>
      <c r="I786" s="15"/>
    </row>
    <row r="787" spans="2:9" ht="12.75">
      <c r="B787" s="14"/>
      <c r="H787" s="3"/>
      <c r="I787" s="15"/>
    </row>
    <row r="788" spans="2:9" ht="12.75">
      <c r="B788" s="14"/>
      <c r="H788" s="3"/>
      <c r="I788" s="15"/>
    </row>
    <row r="789" spans="2:9" ht="12.75">
      <c r="B789" s="14"/>
      <c r="H789" s="3"/>
      <c r="I789" s="15"/>
    </row>
    <row r="790" spans="2:9" ht="12.75">
      <c r="B790" s="14"/>
      <c r="H790" s="3"/>
      <c r="I790" s="15"/>
    </row>
    <row r="791" spans="2:9" ht="12.75">
      <c r="B791" s="14"/>
      <c r="H791" s="3"/>
      <c r="I791" s="15"/>
    </row>
    <row r="792" spans="2:9" ht="12.75">
      <c r="B792" s="14"/>
      <c r="H792" s="3"/>
      <c r="I792" s="15"/>
    </row>
    <row r="793" spans="2:9" ht="12.75">
      <c r="B793" s="14"/>
      <c r="H793" s="3"/>
      <c r="I793" s="15"/>
    </row>
    <row r="794" spans="2:9" ht="12.75">
      <c r="B794" s="14"/>
      <c r="H794" s="3"/>
      <c r="I794" s="15"/>
    </row>
    <row r="795" spans="2:9" ht="12.75">
      <c r="B795" s="14"/>
      <c r="H795" s="3"/>
      <c r="I795" s="15"/>
    </row>
    <row r="796" spans="2:9" ht="12.75">
      <c r="B796" s="14"/>
      <c r="H796" s="3"/>
      <c r="I796" s="15"/>
    </row>
    <row r="797" spans="2:9" ht="12.75">
      <c r="B797" s="14"/>
      <c r="H797" s="3"/>
      <c r="I797" s="15"/>
    </row>
    <row r="798" spans="2:9" ht="12.75">
      <c r="B798" s="14"/>
      <c r="H798" s="3"/>
      <c r="I798" s="15"/>
    </row>
    <row r="799" spans="2:9" ht="12.75">
      <c r="B799" s="14"/>
      <c r="H799" s="3"/>
      <c r="I799" s="15"/>
    </row>
    <row r="800" spans="2:9" ht="12.75">
      <c r="B800" s="14"/>
      <c r="H800" s="3"/>
      <c r="I800" s="15"/>
    </row>
    <row r="801" spans="2:9" ht="12.75">
      <c r="B801" s="14"/>
      <c r="H801" s="3"/>
      <c r="I801" s="15"/>
    </row>
    <row r="802" spans="2:9" ht="12.75">
      <c r="B802" s="14"/>
      <c r="H802" s="3"/>
      <c r="I802" s="15"/>
    </row>
    <row r="803" spans="2:9" ht="12.75">
      <c r="B803" s="14"/>
      <c r="H803" s="3"/>
      <c r="I803" s="15"/>
    </row>
    <row r="804" spans="2:9" ht="12.75">
      <c r="B804" s="14"/>
      <c r="H804" s="3"/>
      <c r="I804" s="15"/>
    </row>
    <row r="805" spans="2:9" ht="12.75">
      <c r="B805" s="14"/>
      <c r="H805" s="3"/>
      <c r="I805" s="15"/>
    </row>
    <row r="806" spans="2:9" ht="12.75">
      <c r="B806" s="14"/>
      <c r="H806" s="3"/>
      <c r="I806" s="15"/>
    </row>
    <row r="807" spans="2:9" ht="12.75">
      <c r="B807" s="14"/>
      <c r="H807" s="3"/>
      <c r="I807" s="15"/>
    </row>
    <row r="808" spans="2:9" ht="12.75">
      <c r="B808" s="14"/>
      <c r="H808" s="3"/>
      <c r="I808" s="15"/>
    </row>
    <row r="809" spans="2:9" ht="12.75">
      <c r="B809" s="14"/>
      <c r="H809" s="3"/>
      <c r="I809" s="15"/>
    </row>
    <row r="810" spans="2:9" ht="12.75">
      <c r="B810" s="14"/>
      <c r="H810" s="3"/>
      <c r="I810" s="15"/>
    </row>
    <row r="811" spans="2:9" ht="12.75">
      <c r="B811" s="14"/>
      <c r="H811" s="3"/>
      <c r="I811" s="15"/>
    </row>
    <row r="812" spans="2:9" ht="12.75">
      <c r="B812" s="14"/>
      <c r="H812" s="3"/>
      <c r="I812" s="15"/>
    </row>
    <row r="813" spans="2:9" ht="12.75">
      <c r="B813" s="14"/>
      <c r="H813" s="3"/>
      <c r="I813" s="15"/>
    </row>
    <row r="814" spans="2:9" ht="12.75">
      <c r="B814" s="14"/>
      <c r="H814" s="3"/>
      <c r="I814" s="15"/>
    </row>
    <row r="815" spans="2:9" ht="12.75">
      <c r="B815" s="14"/>
      <c r="H815" s="3"/>
      <c r="I815" s="15"/>
    </row>
    <row r="816" spans="2:9" ht="12.75">
      <c r="B816" s="14"/>
      <c r="H816" s="3"/>
      <c r="I816" s="15"/>
    </row>
    <row r="817" spans="2:9" ht="12.75">
      <c r="B817" s="14"/>
      <c r="H817" s="3"/>
      <c r="I817" s="15"/>
    </row>
    <row r="818" spans="2:9" ht="12.75">
      <c r="B818" s="14"/>
      <c r="H818" s="3"/>
      <c r="I818" s="15"/>
    </row>
    <row r="819" spans="2:9" ht="12.75">
      <c r="B819" s="14"/>
      <c r="H819" s="3"/>
      <c r="I819" s="15"/>
    </row>
    <row r="820" spans="2:9" ht="12.75">
      <c r="B820" s="14"/>
      <c r="H820" s="3"/>
      <c r="I820" s="15"/>
    </row>
    <row r="821" spans="2:9" ht="12.75">
      <c r="B821" s="14"/>
      <c r="H821" s="3"/>
      <c r="I821" s="15"/>
    </row>
    <row r="822" spans="2:9" ht="12.75">
      <c r="B822" s="14"/>
      <c r="H822" s="3"/>
      <c r="I822" s="15"/>
    </row>
    <row r="823" spans="2:9" ht="12.75">
      <c r="B823" s="14"/>
      <c r="H823" s="3"/>
      <c r="I823" s="15"/>
    </row>
    <row r="824" spans="2:9" ht="12.75">
      <c r="B824" s="14"/>
      <c r="H824" s="3"/>
      <c r="I824" s="15"/>
    </row>
    <row r="825" spans="2:9" ht="12.75">
      <c r="B825" s="14"/>
      <c r="H825" s="3"/>
      <c r="I825" s="15"/>
    </row>
    <row r="826" spans="2:9" ht="12.75">
      <c r="B826" s="14"/>
      <c r="H826" s="3"/>
      <c r="I826" s="15"/>
    </row>
    <row r="827" spans="2:9" ht="12.75">
      <c r="B827" s="14"/>
      <c r="H827" s="3"/>
      <c r="I827" s="15"/>
    </row>
    <row r="828" spans="2:9" ht="12.75">
      <c r="B828" s="14"/>
      <c r="H828" s="3"/>
      <c r="I828" s="15"/>
    </row>
    <row r="829" spans="2:9" ht="12.75">
      <c r="B829" s="14"/>
      <c r="H829" s="3"/>
      <c r="I829" s="15"/>
    </row>
    <row r="830" spans="2:9" ht="12.75">
      <c r="B830" s="14"/>
      <c r="H830" s="3"/>
      <c r="I830" s="15"/>
    </row>
    <row r="831" spans="2:9" ht="12.75">
      <c r="B831" s="14"/>
      <c r="H831" s="3"/>
      <c r="I831" s="15"/>
    </row>
    <row r="832" spans="2:9" ht="12.75">
      <c r="B832" s="14"/>
      <c r="H832" s="3"/>
      <c r="I832" s="15"/>
    </row>
    <row r="833" spans="2:9" ht="12.75">
      <c r="B833" s="14"/>
      <c r="H833" s="3"/>
      <c r="I833" s="15"/>
    </row>
    <row r="834" spans="2:9" ht="12.75">
      <c r="B834" s="14"/>
      <c r="H834" s="3"/>
      <c r="I834" s="15"/>
    </row>
    <row r="835" spans="2:9" ht="12.75">
      <c r="B835" s="14"/>
      <c r="H835" s="3"/>
      <c r="I835" s="15"/>
    </row>
    <row r="836" spans="2:9" ht="12.75">
      <c r="B836" s="14"/>
      <c r="H836" s="3"/>
      <c r="I836" s="15"/>
    </row>
    <row r="837" spans="2:9" ht="12.75">
      <c r="B837" s="14"/>
      <c r="H837" s="3"/>
      <c r="I837" s="15"/>
    </row>
    <row r="838" spans="2:9" ht="12.75">
      <c r="B838" s="14"/>
      <c r="H838" s="3"/>
      <c r="I838" s="15"/>
    </row>
    <row r="839" spans="2:9" ht="12.75">
      <c r="B839" s="14"/>
      <c r="H839" s="3"/>
      <c r="I839" s="15"/>
    </row>
    <row r="840" spans="2:9" ht="12.75">
      <c r="B840" s="14"/>
      <c r="H840" s="3"/>
      <c r="I840" s="15"/>
    </row>
    <row r="841" spans="2:9" ht="12.75">
      <c r="B841" s="14"/>
      <c r="H841" s="3"/>
      <c r="I841" s="15"/>
    </row>
    <row r="842" spans="2:9" ht="12.75">
      <c r="B842" s="14"/>
      <c r="H842" s="3"/>
      <c r="I842" s="15"/>
    </row>
    <row r="843" spans="2:9" ht="12.75">
      <c r="B843" s="14"/>
      <c r="H843" s="3"/>
      <c r="I843" s="15"/>
    </row>
    <row r="844" spans="2:9" ht="12.75">
      <c r="B844" s="14"/>
      <c r="H844" s="3"/>
      <c r="I844" s="15"/>
    </row>
    <row r="845" spans="2:9" ht="12.75">
      <c r="B845" s="14"/>
      <c r="H845" s="3"/>
      <c r="I845" s="15"/>
    </row>
    <row r="846" spans="2:9" ht="12.75">
      <c r="B846" s="14"/>
      <c r="H846" s="3"/>
      <c r="I846" s="15"/>
    </row>
    <row r="847" spans="2:9" ht="12.75">
      <c r="B847" s="14"/>
      <c r="H847" s="3"/>
      <c r="I847" s="15"/>
    </row>
    <row r="848" spans="2:9" ht="12.75">
      <c r="B848" s="14"/>
      <c r="H848" s="3"/>
      <c r="I848" s="15"/>
    </row>
    <row r="849" spans="2:9" ht="12.75">
      <c r="B849" s="14"/>
      <c r="H849" s="3"/>
      <c r="I849" s="15"/>
    </row>
    <row r="850" spans="2:9" ht="12.75">
      <c r="B850" s="14"/>
      <c r="H850" s="3"/>
      <c r="I850" s="15"/>
    </row>
    <row r="851" spans="2:9" ht="12.75">
      <c r="B851" s="14"/>
      <c r="H851" s="3"/>
      <c r="I851" s="15"/>
    </row>
    <row r="852" spans="2:9" ht="12.75">
      <c r="B852" s="14"/>
      <c r="H852" s="3"/>
      <c r="I852" s="15"/>
    </row>
    <row r="853" spans="2:9" ht="12.75">
      <c r="B853" s="14"/>
      <c r="H853" s="3"/>
      <c r="I853" s="15"/>
    </row>
    <row r="854" spans="2:9" ht="12.75">
      <c r="B854" s="14"/>
      <c r="H854" s="3"/>
      <c r="I854" s="15"/>
    </row>
    <row r="855" spans="2:9" ht="12.75">
      <c r="B855" s="14"/>
      <c r="H855" s="3"/>
      <c r="I855" s="15"/>
    </row>
    <row r="856" spans="2:9" ht="12.75">
      <c r="B856" s="14"/>
      <c r="H856" s="3"/>
      <c r="I856" s="15"/>
    </row>
    <row r="857" spans="2:9" ht="12.75">
      <c r="B857" s="14"/>
      <c r="H857" s="3"/>
      <c r="I857" s="15"/>
    </row>
    <row r="858" spans="2:9" ht="12.75">
      <c r="B858" s="14"/>
      <c r="H858" s="3"/>
      <c r="I858" s="15"/>
    </row>
    <row r="859" spans="2:9" ht="12.75">
      <c r="B859" s="14"/>
      <c r="H859" s="3"/>
      <c r="I859" s="15"/>
    </row>
    <row r="860" spans="2:9" ht="12.75">
      <c r="B860" s="14"/>
      <c r="H860" s="3"/>
      <c r="I860" s="15"/>
    </row>
    <row r="861" spans="2:9" ht="12.75">
      <c r="B861" s="14"/>
      <c r="H861" s="3"/>
      <c r="I861" s="15"/>
    </row>
    <row r="862" spans="2:9" ht="12.75">
      <c r="B862" s="14"/>
      <c r="H862" s="3"/>
      <c r="I862" s="15"/>
    </row>
    <row r="863" spans="2:9" ht="12.75">
      <c r="B863" s="14"/>
      <c r="H863" s="3"/>
      <c r="I863" s="15"/>
    </row>
    <row r="864" spans="2:9" ht="12.75">
      <c r="B864" s="14"/>
      <c r="H864" s="3"/>
      <c r="I864" s="15"/>
    </row>
    <row r="865" spans="2:9" ht="12.75">
      <c r="B865" s="14"/>
      <c r="H865" s="3"/>
      <c r="I865" s="15"/>
    </row>
    <row r="866" spans="2:9" ht="12.75">
      <c r="B866" s="14"/>
      <c r="H866" s="3"/>
      <c r="I866" s="15"/>
    </row>
    <row r="867" spans="2:9" ht="12.75">
      <c r="B867" s="14"/>
      <c r="H867" s="3"/>
      <c r="I867" s="15"/>
    </row>
    <row r="868" spans="2:9" ht="12.75">
      <c r="B868" s="14"/>
      <c r="H868" s="3"/>
      <c r="I868" s="15"/>
    </row>
    <row r="869" spans="2:9" ht="12.75">
      <c r="B869" s="14"/>
      <c r="H869" s="3"/>
      <c r="I869" s="15"/>
    </row>
    <row r="870" spans="2:9" ht="12.75">
      <c r="B870" s="14"/>
      <c r="H870" s="3"/>
      <c r="I870" s="15"/>
    </row>
    <row r="871" spans="2:9" ht="12.75">
      <c r="B871" s="14"/>
      <c r="H871" s="3"/>
      <c r="I871" s="15"/>
    </row>
    <row r="872" spans="2:9" ht="12.75">
      <c r="B872" s="14"/>
      <c r="H872" s="3"/>
      <c r="I872" s="15"/>
    </row>
    <row r="873" spans="2:9" ht="12.75">
      <c r="B873" s="14"/>
      <c r="H873" s="3"/>
      <c r="I873" s="15"/>
    </row>
    <row r="874" spans="2:9" ht="12.75">
      <c r="B874" s="14"/>
      <c r="H874" s="3"/>
      <c r="I874" s="15"/>
    </row>
    <row r="875" spans="2:9" ht="12.75">
      <c r="B875" s="14"/>
      <c r="H875" s="3"/>
      <c r="I875" s="15"/>
    </row>
    <row r="876" spans="2:9" ht="12.75">
      <c r="B876" s="14"/>
      <c r="H876" s="3"/>
      <c r="I876" s="15"/>
    </row>
    <row r="877" spans="2:9" ht="12.75">
      <c r="B877" s="14"/>
      <c r="H877" s="3"/>
      <c r="I877" s="15"/>
    </row>
    <row r="878" spans="2:9" ht="12.75">
      <c r="B878" s="14"/>
      <c r="H878" s="3"/>
      <c r="I878" s="15"/>
    </row>
    <row r="879" spans="2:9" ht="12.75">
      <c r="B879" s="14"/>
      <c r="H879" s="3"/>
      <c r="I879" s="15"/>
    </row>
    <row r="880" spans="2:9" ht="12.75">
      <c r="B880" s="14"/>
      <c r="H880" s="3"/>
      <c r="I880" s="15"/>
    </row>
    <row r="881" spans="2:9" ht="12.75">
      <c r="B881" s="14"/>
      <c r="H881" s="3"/>
      <c r="I881" s="15"/>
    </row>
    <row r="882" spans="2:9" ht="12.75">
      <c r="B882" s="14"/>
      <c r="H882" s="3"/>
      <c r="I882" s="15"/>
    </row>
    <row r="883" spans="2:9" ht="12.75">
      <c r="B883" s="14"/>
      <c r="H883" s="3"/>
      <c r="I883" s="15"/>
    </row>
    <row r="884" spans="2:9" ht="12.75">
      <c r="B884" s="14"/>
      <c r="H884" s="3"/>
      <c r="I884" s="15"/>
    </row>
    <row r="885" spans="2:9" ht="12.75">
      <c r="B885" s="14"/>
      <c r="H885" s="3"/>
      <c r="I885" s="15"/>
    </row>
    <row r="886" spans="2:9" ht="12.75">
      <c r="B886" s="14"/>
      <c r="H886" s="3"/>
      <c r="I886" s="15"/>
    </row>
    <row r="887" spans="2:9" ht="12.75">
      <c r="B887" s="14"/>
      <c r="H887" s="3"/>
      <c r="I887" s="15"/>
    </row>
    <row r="888" spans="2:9" ht="12.75">
      <c r="B888" s="14"/>
      <c r="H888" s="3"/>
      <c r="I888" s="15"/>
    </row>
    <row r="889" spans="2:9" ht="12.75">
      <c r="B889" s="14"/>
      <c r="H889" s="3"/>
      <c r="I889" s="15"/>
    </row>
    <row r="890" spans="2:9" ht="12.75">
      <c r="B890" s="14"/>
      <c r="H890" s="3"/>
      <c r="I890" s="15"/>
    </row>
    <row r="891" spans="2:9" ht="12.75">
      <c r="B891" s="14"/>
      <c r="H891" s="3"/>
      <c r="I891" s="15"/>
    </row>
    <row r="892" spans="2:9" ht="12.75">
      <c r="B892" s="14"/>
      <c r="H892" s="3"/>
      <c r="I892" s="15"/>
    </row>
    <row r="893" spans="2:9" ht="12.75">
      <c r="B893" s="14"/>
      <c r="H893" s="3"/>
      <c r="I893" s="15"/>
    </row>
    <row r="894" spans="2:9" ht="12.75">
      <c r="B894" s="14"/>
      <c r="H894" s="3"/>
      <c r="I894" s="15"/>
    </row>
    <row r="895" spans="2:9" ht="12.75">
      <c r="B895" s="14"/>
      <c r="H895" s="3"/>
      <c r="I895" s="15"/>
    </row>
    <row r="896" spans="2:9" ht="12.75">
      <c r="B896" s="14"/>
      <c r="H896" s="3"/>
      <c r="I896" s="15"/>
    </row>
    <row r="897" spans="2:9" ht="12.75">
      <c r="B897" s="14"/>
      <c r="H897" s="3"/>
      <c r="I897" s="15"/>
    </row>
    <row r="898" spans="2:9" ht="12.75">
      <c r="B898" s="14"/>
      <c r="H898" s="3"/>
      <c r="I898" s="15"/>
    </row>
    <row r="899" spans="2:9" ht="12.75">
      <c r="B899" s="14"/>
      <c r="H899" s="3"/>
      <c r="I899" s="15"/>
    </row>
    <row r="900" spans="2:9" ht="12.75">
      <c r="B900" s="14"/>
      <c r="H900" s="3"/>
      <c r="I900" s="15"/>
    </row>
    <row r="901" spans="2:9" ht="12.75">
      <c r="B901" s="14"/>
      <c r="H901" s="3"/>
      <c r="I901" s="15"/>
    </row>
    <row r="902" spans="2:9" ht="12.75">
      <c r="B902" s="14"/>
      <c r="H902" s="3"/>
      <c r="I902" s="15"/>
    </row>
    <row r="903" spans="2:9" ht="12.75">
      <c r="B903" s="14"/>
      <c r="H903" s="3"/>
      <c r="I903" s="15"/>
    </row>
    <row r="904" spans="2:9" ht="12.75">
      <c r="B904" s="14"/>
      <c r="H904" s="3"/>
      <c r="I904" s="15"/>
    </row>
    <row r="905" spans="2:9" ht="12.75">
      <c r="B905" s="14"/>
      <c r="H905" s="3"/>
      <c r="I905" s="15"/>
    </row>
    <row r="906" spans="2:9" ht="12.75">
      <c r="B906" s="14"/>
      <c r="H906" s="3"/>
      <c r="I906" s="15"/>
    </row>
    <row r="907" spans="2:9" ht="12.75">
      <c r="B907" s="14"/>
      <c r="H907" s="3"/>
      <c r="I907" s="15"/>
    </row>
    <row r="908" spans="2:9" ht="12.75">
      <c r="B908" s="14"/>
      <c r="H908" s="3"/>
      <c r="I908" s="15"/>
    </row>
    <row r="909" spans="2:9" ht="12.75">
      <c r="B909" s="14"/>
      <c r="H909" s="3"/>
      <c r="I909" s="15"/>
    </row>
    <row r="910" spans="2:9" ht="12.75">
      <c r="B910" s="14"/>
      <c r="H910" s="3"/>
      <c r="I910" s="15"/>
    </row>
    <row r="911" spans="2:9" ht="12.75">
      <c r="B911" s="14"/>
      <c r="H911" s="3"/>
      <c r="I911" s="15"/>
    </row>
    <row r="912" spans="2:9" ht="12.75">
      <c r="B912" s="14"/>
      <c r="H912" s="3"/>
      <c r="I912" s="15"/>
    </row>
    <row r="913" spans="2:9" ht="12.75">
      <c r="B913" s="14"/>
      <c r="H913" s="3"/>
      <c r="I913" s="15"/>
    </row>
    <row r="914" spans="2:9" ht="12.75">
      <c r="B914" s="14"/>
      <c r="H914" s="3"/>
      <c r="I914" s="15"/>
    </row>
    <row r="915" spans="2:9" ht="12.75">
      <c r="B915" s="14"/>
      <c r="H915" s="3"/>
      <c r="I915" s="15"/>
    </row>
    <row r="916" spans="2:9" ht="12.75">
      <c r="B916" s="14"/>
      <c r="H916" s="3"/>
      <c r="I916" s="15"/>
    </row>
    <row r="917" spans="2:9" ht="12.75">
      <c r="B917" s="14"/>
      <c r="H917" s="3"/>
      <c r="I917" s="15"/>
    </row>
    <row r="918" spans="2:9" ht="12.75">
      <c r="B918" s="14"/>
      <c r="H918" s="3"/>
      <c r="I918" s="15"/>
    </row>
    <row r="919" spans="2:9" ht="12.75">
      <c r="B919" s="14"/>
      <c r="H919" s="3"/>
      <c r="I919" s="15"/>
    </row>
    <row r="920" spans="2:9" ht="12.75">
      <c r="B920" s="14"/>
      <c r="H920" s="3"/>
      <c r="I920" s="15"/>
    </row>
    <row r="921" spans="2:9" ht="12.75">
      <c r="B921" s="14"/>
      <c r="H921" s="3"/>
      <c r="I921" s="15"/>
    </row>
    <row r="922" spans="2:9" ht="12.75">
      <c r="B922" s="14"/>
      <c r="H922" s="3"/>
      <c r="I922" s="15"/>
    </row>
    <row r="923" spans="2:9" ht="12.75">
      <c r="B923" s="14"/>
      <c r="H923" s="3"/>
      <c r="I923" s="15"/>
    </row>
    <row r="924" spans="2:9" ht="12.75">
      <c r="B924" s="14"/>
      <c r="H924" s="3"/>
      <c r="I924" s="15"/>
    </row>
    <row r="925" spans="2:9" ht="12.75">
      <c r="B925" s="14"/>
      <c r="H925" s="3"/>
      <c r="I925" s="15"/>
    </row>
    <row r="926" spans="2:9" ht="12.75">
      <c r="B926" s="14"/>
      <c r="H926" s="3"/>
      <c r="I926" s="15"/>
    </row>
    <row r="927" spans="2:9" ht="12.75">
      <c r="B927" s="14"/>
      <c r="H927" s="3"/>
      <c r="I927" s="15"/>
    </row>
    <row r="928" spans="2:9" ht="12.75">
      <c r="B928" s="14"/>
      <c r="H928" s="3"/>
      <c r="I928" s="15"/>
    </row>
    <row r="929" spans="2:9" ht="12.75">
      <c r="B929" s="14"/>
      <c r="H929" s="3"/>
      <c r="I929" s="15"/>
    </row>
    <row r="930" spans="2:9" ht="12.75">
      <c r="B930" s="14"/>
      <c r="H930" s="3"/>
      <c r="I930" s="15"/>
    </row>
    <row r="931" spans="2:9" ht="12.75">
      <c r="B931" s="14"/>
      <c r="H931" s="3"/>
      <c r="I931" s="15"/>
    </row>
    <row r="932" spans="2:9" ht="12.75">
      <c r="B932" s="14"/>
      <c r="H932" s="3"/>
      <c r="I932" s="15"/>
    </row>
    <row r="933" spans="2:9" ht="12.75">
      <c r="B933" s="14"/>
      <c r="H933" s="3"/>
      <c r="I933" s="15"/>
    </row>
    <row r="934" spans="2:9" ht="12.75">
      <c r="B934" s="14"/>
      <c r="H934" s="3"/>
      <c r="I934" s="15"/>
    </row>
    <row r="935" spans="2:9" ht="12.75">
      <c r="B935" s="14"/>
      <c r="H935" s="3"/>
      <c r="I935" s="15"/>
    </row>
    <row r="936" spans="2:9" ht="12.75">
      <c r="B936" s="14"/>
      <c r="H936" s="3"/>
      <c r="I936" s="15"/>
    </row>
    <row r="937" spans="2:9" ht="12.75">
      <c r="B937" s="14"/>
      <c r="H937" s="3"/>
      <c r="I937" s="15"/>
    </row>
    <row r="938" spans="2:9" ht="12.75">
      <c r="B938" s="14"/>
      <c r="H938" s="3"/>
      <c r="I938" s="15"/>
    </row>
    <row r="939" spans="2:9" ht="12.75">
      <c r="B939" s="14"/>
      <c r="H939" s="3"/>
      <c r="I939" s="15"/>
    </row>
    <row r="940" spans="2:9" ht="12.75">
      <c r="B940" s="14"/>
      <c r="H940" s="3"/>
      <c r="I940" s="15"/>
    </row>
    <row r="941" spans="2:9" ht="12.75">
      <c r="B941" s="14"/>
      <c r="H941" s="3"/>
      <c r="I941" s="15"/>
    </row>
    <row r="942" spans="2:9" ht="12.75">
      <c r="B942" s="14"/>
      <c r="H942" s="3"/>
      <c r="I942" s="15"/>
    </row>
    <row r="943" spans="2:9" ht="12.75">
      <c r="B943" s="14"/>
      <c r="H943" s="3"/>
      <c r="I943" s="15"/>
    </row>
    <row r="944" spans="2:9" ht="12.75">
      <c r="B944" s="14"/>
      <c r="H944" s="3"/>
      <c r="I944" s="15"/>
    </row>
    <row r="945" spans="2:9" ht="12.75">
      <c r="B945" s="14"/>
      <c r="H945" s="3"/>
      <c r="I945" s="15"/>
    </row>
    <row r="946" spans="2:9" ht="12.75">
      <c r="B946" s="14"/>
      <c r="H946" s="3"/>
      <c r="I946" s="15"/>
    </row>
    <row r="947" spans="2:9" ht="12.75">
      <c r="B947" s="14"/>
      <c r="H947" s="3"/>
      <c r="I947" s="15"/>
    </row>
    <row r="948" spans="2:9" ht="12.75">
      <c r="B948" s="14"/>
      <c r="H948" s="3"/>
      <c r="I948" s="15"/>
    </row>
    <row r="949" spans="2:9" ht="12.75">
      <c r="B949" s="14"/>
      <c r="H949" s="3"/>
      <c r="I949" s="15"/>
    </row>
    <row r="950" spans="2:9" ht="12.75">
      <c r="B950" s="14"/>
      <c r="H950" s="3"/>
      <c r="I950" s="15"/>
    </row>
    <row r="951" spans="2:9" ht="12.75">
      <c r="B951" s="14"/>
      <c r="H951" s="3"/>
      <c r="I951" s="15"/>
    </row>
    <row r="952" spans="2:9" ht="12.75">
      <c r="B952" s="14"/>
      <c r="H952" s="3"/>
      <c r="I952" s="15"/>
    </row>
    <row r="953" spans="2:9" ht="12.75">
      <c r="B953" s="14"/>
      <c r="H953" s="3"/>
      <c r="I953" s="15"/>
    </row>
    <row r="954" spans="2:9" ht="12.75">
      <c r="B954" s="14"/>
      <c r="H954" s="3"/>
      <c r="I954" s="15"/>
    </row>
    <row r="955" spans="2:9" ht="12.75">
      <c r="B955" s="14"/>
      <c r="H955" s="3"/>
      <c r="I955" s="15"/>
    </row>
    <row r="956" spans="2:9" ht="12.75">
      <c r="B956" s="14"/>
      <c r="H956" s="3"/>
      <c r="I956" s="15"/>
    </row>
    <row r="957" spans="2:9" ht="12.75">
      <c r="B957" s="14"/>
      <c r="H957" s="3"/>
      <c r="I957" s="15"/>
    </row>
    <row r="958" spans="2:9" ht="12.75">
      <c r="B958" s="14"/>
      <c r="H958" s="3"/>
      <c r="I958" s="15"/>
    </row>
    <row r="959" spans="2:9" ht="12.75">
      <c r="B959" s="14"/>
      <c r="H959" s="3"/>
      <c r="I959" s="15"/>
    </row>
    <row r="960" spans="2:9" ht="12.75">
      <c r="B960" s="14"/>
      <c r="H960" s="3"/>
      <c r="I960" s="15"/>
    </row>
    <row r="961" spans="2:9" ht="12.75">
      <c r="B961" s="14"/>
      <c r="H961" s="3"/>
      <c r="I961" s="15"/>
    </row>
    <row r="962" spans="2:9" ht="12.75">
      <c r="B962" s="14"/>
      <c r="H962" s="3"/>
      <c r="I962" s="15"/>
    </row>
    <row r="963" spans="2:9" ht="12.75">
      <c r="B963" s="14"/>
      <c r="H963" s="3"/>
      <c r="I963" s="15"/>
    </row>
    <row r="964" spans="2:9" ht="12.75">
      <c r="B964" s="14"/>
      <c r="H964" s="3"/>
      <c r="I964" s="15"/>
    </row>
    <row r="965" spans="2:9" ht="12.75">
      <c r="B965" s="14"/>
      <c r="H965" s="3"/>
      <c r="I965" s="15"/>
    </row>
    <row r="966" spans="2:9" ht="12.75">
      <c r="B966" s="14"/>
      <c r="H966" s="3"/>
      <c r="I966" s="15"/>
    </row>
    <row r="967" spans="2:9" ht="12.75">
      <c r="B967" s="14"/>
      <c r="H967" s="3"/>
      <c r="I967" s="15"/>
    </row>
    <row r="968" spans="2:9" ht="12.75">
      <c r="B968" s="14"/>
      <c r="H968" s="3"/>
      <c r="I968" s="15"/>
    </row>
    <row r="969" spans="2:9" ht="12.75">
      <c r="B969" s="14"/>
      <c r="H969" s="3"/>
      <c r="I969" s="15"/>
    </row>
    <row r="970" spans="2:9" ht="12.75">
      <c r="B970" s="14"/>
      <c r="H970" s="3"/>
      <c r="I970" s="15"/>
    </row>
    <row r="971" spans="2:9" ht="12.75">
      <c r="B971" s="14"/>
      <c r="H971" s="3"/>
      <c r="I971" s="15"/>
    </row>
    <row r="972" spans="2:9" ht="12.75">
      <c r="B972" s="14"/>
      <c r="H972" s="3"/>
      <c r="I972" s="15"/>
    </row>
    <row r="973" spans="2:9" ht="12.75">
      <c r="B973" s="14"/>
      <c r="H973" s="3"/>
      <c r="I973" s="15"/>
    </row>
    <row r="974" spans="2:9" ht="12.75">
      <c r="B974" s="14"/>
      <c r="H974" s="3"/>
      <c r="I974" s="15"/>
    </row>
    <row r="975" spans="2:9" ht="12.75">
      <c r="B975" s="14"/>
      <c r="H975" s="3"/>
      <c r="I975" s="15"/>
    </row>
    <row r="976" spans="2:9" ht="12.75">
      <c r="B976" s="14"/>
      <c r="H976" s="3"/>
      <c r="I976" s="15"/>
    </row>
    <row r="977" spans="2:9" ht="12.75">
      <c r="B977" s="14"/>
      <c r="H977" s="3"/>
      <c r="I977" s="15"/>
    </row>
    <row r="978" spans="2:9" ht="12.75">
      <c r="B978" s="14"/>
      <c r="H978" s="3"/>
      <c r="I978" s="15"/>
    </row>
    <row r="979" spans="2:9" ht="12.75">
      <c r="B979" s="14"/>
      <c r="H979" s="3"/>
      <c r="I979" s="15"/>
    </row>
    <row r="980" spans="2:9" ht="12.75">
      <c r="B980" s="14"/>
      <c r="H980" s="3"/>
      <c r="I980" s="15"/>
    </row>
    <row r="981" spans="2:9" ht="12.75">
      <c r="B981" s="14"/>
      <c r="H981" s="3"/>
      <c r="I981" s="15"/>
    </row>
    <row r="982" spans="2:9" ht="12.75">
      <c r="B982" s="14"/>
      <c r="H982" s="3"/>
      <c r="I982" s="15"/>
    </row>
    <row r="983" spans="2:9" ht="12.75">
      <c r="B983" s="14"/>
      <c r="H983" s="3"/>
      <c r="I983" s="15"/>
    </row>
    <row r="984" spans="2:9" ht="12.75">
      <c r="B984" s="14"/>
      <c r="H984" s="3"/>
      <c r="I984" s="15"/>
    </row>
    <row r="985" spans="2:9" ht="12.75">
      <c r="B985" s="14"/>
      <c r="H985" s="3"/>
      <c r="I985" s="15"/>
    </row>
  </sheetData>
  <mergeCells count="5">
    <mergeCell ref="B124:H124"/>
    <mergeCell ref="B162:G162"/>
    <mergeCell ref="B1:H1"/>
    <mergeCell ref="B2:H2"/>
    <mergeCell ref="B3:E3"/>
  </mergeCells>
  <printOptions horizontalCentered="1" gridLines="1"/>
  <pageMargins left="0.31496062992125984" right="0.31496062992125984" top="0.74803149606299213" bottom="0.74803149606299213" header="0" footer="0"/>
  <pageSetup paperSize="9" scale="81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29.12.2025</vt:lpstr>
      <vt:lpstr>'29.12.2025'!Область_друку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2025-12-26T11:58:45Z</cp:lastPrinted>
  <dcterms:created xsi:type="dcterms:W3CDTF">2025-12-26T10:54:02Z</dcterms:created>
  <dcterms:modified xsi:type="dcterms:W3CDTF">2025-12-26T12:00:12Z</dcterms:modified>
</cp:coreProperties>
</file>