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11.2025" sheetId="1" state="visible" r:id="rId3"/>
  </sheets>
  <definedNames>
    <definedName function="false" hidden="false" localSheetId="0" name="_xlnm.Print_Area" vbProcedure="false">'10.11.2025'!$A$1:$I$255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<sst xmlns="http://schemas.openxmlformats.org/spreadsheetml/2006/main" count="657" uniqueCount="323">
  <si>
    <t xml:space="preserve">Перелік лікарських засобів та виробів медичного призначення закуплених </t>
  </si>
  <si>
    <t xml:space="preserve">Комунальним некомерційним підприємством "Центр первинної медико-санітарної допомоги" Жовтоводської міської ради</t>
  </si>
  <si>
    <t xml:space="preserve">станом на 10.11.2025р</t>
  </si>
  <si>
    <t xml:space="preserve">№п/п</t>
  </si>
  <si>
    <t xml:space="preserve">Назва</t>
  </si>
  <si>
    <t xml:space="preserve">О.В.</t>
  </si>
  <si>
    <t xml:space="preserve">Деталізація</t>
  </si>
  <si>
    <t xml:space="preserve">Термін придатності</t>
  </si>
  <si>
    <t xml:space="preserve">Ціна за одиницю</t>
  </si>
  <si>
    <t xml:space="preserve">Загальна вартість</t>
  </si>
  <si>
    <t xml:space="preserve">Кількість</t>
  </si>
  <si>
    <t xml:space="preserve">амп/табл</t>
  </si>
  <si>
    <t xml:space="preserve">Адреналін-Здор.р-н д/ін.1,82мг/мл по 1мл</t>
  </si>
  <si>
    <t xml:space="preserve">уп</t>
  </si>
  <si>
    <t xml:space="preserve">амп (10) бліст(1)</t>
  </si>
  <si>
    <t xml:space="preserve">Аміак. Розчин для зовн.застос.10%</t>
  </si>
  <si>
    <t xml:space="preserve">фл</t>
  </si>
  <si>
    <t xml:space="preserve">100 мл у фл</t>
  </si>
  <si>
    <t xml:space="preserve">200 мл у фл</t>
  </si>
  <si>
    <t xml:space="preserve">100 мл</t>
  </si>
  <si>
    <t xml:space="preserve">Анальгін розчин 500 мг/мл 2 мл №10</t>
  </si>
  <si>
    <t xml:space="preserve">упак</t>
  </si>
  <si>
    <t xml:space="preserve">амп(5), бліст (2)</t>
  </si>
  <si>
    <t xml:space="preserve">Анаприлін-Здоров"я</t>
  </si>
  <si>
    <t xml:space="preserve">табл(10), бліст (5)</t>
  </si>
  <si>
    <t xml:space="preserve">Аспірін кардіо табл., 100 мг</t>
  </si>
  <si>
    <t xml:space="preserve">табл(14), бліст (2)</t>
  </si>
  <si>
    <t xml:space="preserve">Валеріани настойка</t>
  </si>
  <si>
    <t xml:space="preserve">25 мл у фл</t>
  </si>
  <si>
    <t xml:space="preserve">Валідол-Лубнифарм, табл. по 60мг</t>
  </si>
  <si>
    <t xml:space="preserve">№10</t>
  </si>
  <si>
    <t xml:space="preserve">Вода д/ін.-Здор., роз-ник д/приг.р-ну по 5мл</t>
  </si>
  <si>
    <t xml:space="preserve">Гідазепам ІС, табл. по 0,02г </t>
  </si>
  <si>
    <t xml:space="preserve">№20</t>
  </si>
  <si>
    <t xml:space="preserve">Гідазепам ІС, табл. по 0,05г </t>
  </si>
  <si>
    <t xml:space="preserve">Глюкоза-Новофарм розч.для інф.,50 мг/мл</t>
  </si>
  <si>
    <t xml:space="preserve">пляшка</t>
  </si>
  <si>
    <t xml:space="preserve">пляшка 200мл</t>
  </si>
  <si>
    <t xml:space="preserve">Глюкози розчин д/інфузій 10%,</t>
  </si>
  <si>
    <t xml:space="preserve">Глюкоза, розчин для інєкцій 40% по 10 мл, №10</t>
  </si>
  <si>
    <t xml:space="preserve">амп</t>
  </si>
  <si>
    <t xml:space="preserve">амп(10), бліст (1)</t>
  </si>
  <si>
    <t xml:space="preserve">Глюкоза, розчин для інєкцій 40% по 10 мл,</t>
  </si>
  <si>
    <t xml:space="preserve">Дексаметазон р-н д/ін. 4мг/мл по 1мл №5 </t>
  </si>
  <si>
    <t xml:space="preserve">ампула (5),</t>
  </si>
  <si>
    <t xml:space="preserve">Димедрол, р-н для ін.1%, 1мл</t>
  </si>
  <si>
    <t xml:space="preserve">амп (10), бліст(1)</t>
  </si>
  <si>
    <t xml:space="preserve">Димедрол-Дарн., р-н для ін. 10мг/мл, 1мл</t>
  </si>
  <si>
    <t xml:space="preserve">Доксициклін-Дарниця, капс.100мг</t>
  </si>
  <si>
    <t xml:space="preserve">капс (10), бліст(1)</t>
  </si>
  <si>
    <t xml:space="preserve">Дофамін-Дарниця, концетр.д/ розч.для інф. 40мг/мл, по 5 мл в амп</t>
  </si>
  <si>
    <t xml:space="preserve">Дротаверин-Дарниця, роз-н д/ін., 20мг/мл</t>
  </si>
  <si>
    <t xml:space="preserve">№5</t>
  </si>
  <si>
    <t xml:space="preserve">Еуфілін-Здоров"я, р-н д/ін. 20мг/мл, 5мл</t>
  </si>
  <si>
    <t xml:space="preserve">амп (5), бліст(2)</t>
  </si>
  <si>
    <t xml:space="preserve">Еуфілін-Дарниця, р-н д/ін. 20мг/мл, 5мл</t>
  </si>
  <si>
    <t xml:space="preserve">Каптопрес 12,5-Дарниця, табл.</t>
  </si>
  <si>
    <t xml:space="preserve">табл (10), бліст(2)</t>
  </si>
  <si>
    <t xml:space="preserve">Каптоприл табл.25мг №20</t>
  </si>
  <si>
    <t xml:space="preserve">Каптоприл, табл.по 25мг №20</t>
  </si>
  <si>
    <t xml:space="preserve">Клофелін-Дарниця, табл.по 0,15 мг</t>
  </si>
  <si>
    <t xml:space="preserve">№50</t>
  </si>
  <si>
    <t xml:space="preserve">Корвалол, краплі оральні по 50 мл </t>
  </si>
  <si>
    <t xml:space="preserve">50мл</t>
  </si>
  <si>
    <t xml:space="preserve">Кордіамін-Здоров"я, р-н для ін"єк 250мг/мл</t>
  </si>
  <si>
    <t xml:space="preserve">Ксилат, розчин для інфузій</t>
  </si>
  <si>
    <t xml:space="preserve">пляш</t>
  </si>
  <si>
    <t xml:space="preserve">200 мл</t>
  </si>
  <si>
    <t xml:space="preserve">Лоратадин, табл.10мг №10</t>
  </si>
  <si>
    <t xml:space="preserve">табл (10), бліст(1)</t>
  </si>
  <si>
    <t xml:space="preserve">Магнію сульфат-Дарниця, р-н д/ін, 250мг/мл, по 5мл </t>
  </si>
  <si>
    <t xml:space="preserve">амп (5), бліст (2)</t>
  </si>
  <si>
    <t xml:space="preserve">Магнію сульфат, р-н д/ін,250мг/мл,по 5мл </t>
  </si>
  <si>
    <t xml:space="preserve">Мезатон, р-н для ін., 10мг/мл</t>
  </si>
  <si>
    <t xml:space="preserve">амп (10), бліст (1)</t>
  </si>
  <si>
    <t xml:space="preserve">Натрію хлорид розч.для ін. 9 мг/мл по 5мл</t>
  </si>
  <si>
    <t xml:space="preserve">Натрію хлорид-Д р-н д/ін. 9 мг/мл по 5мл</t>
  </si>
  <si>
    <t xml:space="preserve">Натрію хлорид розч.для інфузій 9 мг/мл</t>
  </si>
  <si>
    <t xml:space="preserve">флакон 200 мл</t>
  </si>
  <si>
    <t xml:space="preserve">Натрію хлорид розчин 0,9%, для інфузій</t>
  </si>
  <si>
    <t xml:space="preserve">Натрію хлорид-Д р-н д/інф. 0,9мг/мл </t>
  </si>
  <si>
    <t xml:space="preserve">Нохшаверин "ОЗ",р-н д/ін.20мг/мл 2 мл</t>
  </si>
  <si>
    <t xml:space="preserve">амп (5), бліст(1)</t>
  </si>
  <si>
    <t xml:space="preserve">Парацетамол-Дарниця 500 мг</t>
  </si>
  <si>
    <t xml:space="preserve">табл(10), бліст(1)</t>
  </si>
  <si>
    <t xml:space="preserve">Перекис водню, р-н 3%</t>
  </si>
  <si>
    <t xml:space="preserve">флакон 100 мл</t>
  </si>
  <si>
    <t xml:space="preserve">Реополіглюкін р-н для інф.200мл</t>
  </si>
  <si>
    <t xml:space="preserve">Сальбутамол-НЕО, інгаляція під тиском 100 мкг/доза по 12 мл/200 доз</t>
  </si>
  <si>
    <t xml:space="preserve">200 доз</t>
  </si>
  <si>
    <t xml:space="preserve">Септавіол 70% р-н д/зовн.застос. ПрАТ Фарм.фабр."Віола"</t>
  </si>
  <si>
    <t xml:space="preserve">флакон 100мл</t>
  </si>
  <si>
    <t xml:space="preserve">Спирт етиловий 70%</t>
  </si>
  <si>
    <t xml:space="preserve">Строфантин Г.розчин д/ін.0,25мг/мл 1мл</t>
  </si>
  <si>
    <t xml:space="preserve">Трисоль розчин для інфузій</t>
  </si>
  <si>
    <t xml:space="preserve">Фенігідин-Здоровʾя, табл. 10 мг, №50</t>
  </si>
  <si>
    <t xml:space="preserve">табл(10), бліст(5)</t>
  </si>
  <si>
    <t xml:space="preserve">Фурадонін, табл.по 100 мг</t>
  </si>
  <si>
    <t xml:space="preserve">табл(10), бліст(2)</t>
  </si>
  <si>
    <t xml:space="preserve">Фуросемид, розчин д/ін., по 10мг/мл, по 2мл в ампулі</t>
  </si>
  <si>
    <t xml:space="preserve">Хлоропірамін гідрохлорід, р-н д/ін. 20мг/мл</t>
  </si>
  <si>
    <t xml:space="preserve">Хлоропірамін гідрохлорід, р-н д/ін. 20мг/мл по 1 мл</t>
  </si>
  <si>
    <t xml:space="preserve">Хлоргексидин р-н д/зовн.заст.0,05% </t>
  </si>
  <si>
    <t xml:space="preserve">флакон 200мл</t>
  </si>
  <si>
    <t xml:space="preserve">Біолік туберкулін ППД-Л, по 1мл (10доз) с 300003/23</t>
  </si>
  <si>
    <t xml:space="preserve">Шприц 3-х комп.стерильн.1,0мл туберкул.</t>
  </si>
  <si>
    <t xml:space="preserve">шт</t>
  </si>
  <si>
    <t xml:space="preserve">Швидкий тест на Тропонін І</t>
  </si>
  <si>
    <t xml:space="preserve">10 тест-касет в уп. (СТІ-402)</t>
  </si>
  <si>
    <t xml:space="preserve">Смужки діагностичні Urine RS H10</t>
  </si>
  <si>
    <t xml:space="preserve">100 шт в уп</t>
  </si>
  <si>
    <t xml:space="preserve">Одноступеневий ультра тест на поверхневий антиген гепатиту В</t>
  </si>
  <si>
    <t xml:space="preserve">25тест-кас.в уп</t>
  </si>
  <si>
    <t xml:space="preserve">Одноступеневий тест на вірус гепатиту С</t>
  </si>
  <si>
    <t xml:space="preserve">ВІЛ 1/2 Швидкий тест (цільна кров/сироватка/плазма) (С10-21)</t>
  </si>
  <si>
    <t xml:space="preserve">Експрес-тест ВІЛ 1.2-О "Швидка відповідь"</t>
  </si>
  <si>
    <t xml:space="preserve">5 тест-касет в пак.</t>
  </si>
  <si>
    <t xml:space="preserve">Швидкий тест на ВІЛ 1/2 (цільна кров/сироватка/плазма) (ІНІ-402)</t>
  </si>
  <si>
    <t xml:space="preserve">40тест-касет/уп</t>
  </si>
  <si>
    <t xml:space="preserve">Тест-смужки для аналізу сечі КЕТ №50</t>
  </si>
  <si>
    <t xml:space="preserve">Швидкий тест на вагітність (FHC-101)</t>
  </si>
  <si>
    <t xml:space="preserve">Швидкий тест на рак передміхурової залози ПСА напівкількісний</t>
  </si>
  <si>
    <t xml:space="preserve">10 тест-касет/уп</t>
  </si>
  <si>
    <t xml:space="preserve">Маска медична тришарова на резинках(в уп.50шт) "Славна" (спанбонд+фільтр.шар-мелтблаун)н/с</t>
  </si>
  <si>
    <t xml:space="preserve">Маски медичні з гумовими петлями "MEDICARE"</t>
  </si>
  <si>
    <t xml:space="preserve">Канюля в/в G22 (0,8х25) Venfion/Бектон Дикинсон</t>
  </si>
  <si>
    <t xml:space="preserve">Кетгут ст/пак р.4 (1,5м) / Ігар ТОВ</t>
  </si>
  <si>
    <t xml:space="preserve">Кетгут ст/пак р.5 (1,5м) / Ігар ТОВ</t>
  </si>
  <si>
    <t xml:space="preserve">система для вливання кровозамінників та інфузійних розчинів</t>
  </si>
  <si>
    <t xml:space="preserve">система для вливання інфузійних розчинів</t>
  </si>
  <si>
    <t xml:space="preserve">Бинт н/стер 10см х5м ПАТ "Лубнифарм"</t>
  </si>
  <si>
    <t xml:space="preserve">Вата н/ст100г (з-заг) Кампус Коттон/ ТОВ ТД "Кампус Коттон Клаб"</t>
  </si>
  <si>
    <t xml:space="preserve">Вата нестерильна 100 грн. Укрмедтекстиль</t>
  </si>
  <si>
    <t xml:space="preserve">Ланцет безпечний "ВОЛЕС" одноразовий стерильний 1,8 мм однораз.стер.</t>
  </si>
  <si>
    <t xml:space="preserve">Ланцет захисний р.21 G ( 1,8 мм глибина) помаранчевий</t>
  </si>
  <si>
    <t xml:space="preserve">Ланцет безпечний . Темно-зелений р.21G (0,8) глиб.проколу 1,8мм</t>
  </si>
  <si>
    <t xml:space="preserve">Скарифікатор стерильн.однораз.використ. Steel </t>
  </si>
  <si>
    <t xml:space="preserve">№200</t>
  </si>
  <si>
    <t xml:space="preserve">Відріз марлевий 0,9 х 5 м</t>
  </si>
  <si>
    <t xml:space="preserve">Серветка спиртова №100</t>
  </si>
  <si>
    <t xml:space="preserve">Серветки "Волес" просочені спиртовим розчином</t>
  </si>
  <si>
    <t xml:space="preserve">Рукавички оглядові / процедурні нітрилові, неопудрені, нестерильні 200 шт / уп. Малайзія Medium</t>
  </si>
  <si>
    <t xml:space="preserve">пар</t>
  </si>
  <si>
    <t xml:space="preserve">Рукавички хірург.оглядові латексні н/ст не опудрені, р.М</t>
  </si>
  <si>
    <t xml:space="preserve">Бахіли медичні низькі (в уп.50пар) "Славна" (поліетилен - 8г/м2) н/с</t>
  </si>
  <si>
    <t xml:space="preserve">Шапочка Тип 1</t>
  </si>
  <si>
    <t xml:space="preserve">Респіратор МFА Р-267V FFP2 NR D з клапаном</t>
  </si>
  <si>
    <t xml:space="preserve">Шпатель отоларинг.пластиковий</t>
  </si>
  <si>
    <t xml:space="preserve">Одноразовий стерильн.3-комп.шприц 20мл</t>
  </si>
  <si>
    <t xml:space="preserve">Шприц 2мл з імп.гол.0,5х25/ Гемопласт ПАО</t>
  </si>
  <si>
    <t xml:space="preserve">одноразовий стерильн.3-комп.шприц 5мл</t>
  </si>
  <si>
    <t xml:space="preserve">Шприц 3-х компон.5мл ін"єкційний</t>
  </si>
  <si>
    <t xml:space="preserve">Ємкість для біологічних  рідин 50мл стер</t>
  </si>
  <si>
    <t xml:space="preserve">Ємкість для мокроти "ВОЛЕС" 30 мл</t>
  </si>
  <si>
    <t xml:space="preserve">Мундштук для пікфлуометра Rossmaxtherapy PF 120, одноразовий д.28мм</t>
  </si>
  <si>
    <t xml:space="preserve">Мікропробірка з капіляром, 0,2мл, ЕДТА КЗ, бузкова</t>
  </si>
  <si>
    <t xml:space="preserve">Вакуумна пробірка, 3 мл, EDTA K3, бузкова 13х75мм</t>
  </si>
  <si>
    <t xml:space="preserve">мікропробірка "ВОЛЕС" тип Еппендорф 2 мл </t>
  </si>
  <si>
    <t xml:space="preserve"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</si>
  <si>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</si>
  <si>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 xml:space="preserve">Набір реагентів для визначення холестерину 250 мл (1*250)</t>
  </si>
  <si>
    <t xml:space="preserve">Лізуючий розчин, 1л</t>
  </si>
  <si>
    <t xml:space="preserve">Розчин для промивання, 1л</t>
  </si>
  <si>
    <t xml:space="preserve">Концентрований розчин для промивання 50 мл</t>
  </si>
  <si>
    <t xml:space="preserve">Розчин для очистки 50 мл</t>
  </si>
  <si>
    <t xml:space="preserve">Кінцевик жовтий  1-кан 0,5-200мкл</t>
  </si>
  <si>
    <t xml:space="preserve">1000 шт в уп</t>
  </si>
  <si>
    <t xml:space="preserve">Наконечник універсал.синій 100-1000мкл</t>
  </si>
  <si>
    <t xml:space="preserve">500 шт в уп</t>
  </si>
  <si>
    <t xml:space="preserve">Наконечник універсал./гілсон сині 100-1000мкл</t>
  </si>
  <si>
    <t xml:space="preserve">Акрилан</t>
  </si>
  <si>
    <t xml:space="preserve">Засіб дезінфікуючий "Віпасепт", </t>
  </si>
  <si>
    <t xml:space="preserve">1000 мл</t>
  </si>
  <si>
    <t xml:space="preserve"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</si>
  <si>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</si>
  <si>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</si>
  <si>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Засіб дез."Бланідас 300" в табл.(300 шт)</t>
  </si>
  <si>
    <t xml:space="preserve">Госпісепт гранули 1 кг</t>
  </si>
  <si>
    <t xml:space="preserve">Централізоване постачання (за бюджетні кошти, передбачені МОЗ України у держбюджеті)</t>
  </si>
  <si>
    <t xml:space="preserve">Вакцина DIFTET для профілактики дифтерії та правця адсорбована / DT Vaccine with VVM 10 dose vials, 5 мл, серія С2163</t>
  </si>
  <si>
    <t xml:space="preserve"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</si>
  <si>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 xml:space="preserve">ТЕТАДІФ / TETADIF, суспензія для інєкцій, 0,5 мл (1 доза); флакон по 5 мл (10доз), серія D2765</t>
  </si>
  <si>
    <t xml:space="preserve">доз</t>
  </si>
  <si>
    <t xml:space="preserve"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</si>
  <si>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 xml:space="preserve"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</si>
  <si>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 xml:space="preserve">Вакцина проти гепатиту В / Hepatitis B Vaccine DNA Recombinant, 1 dose vial Pediatric dose With Vaccine Vial Monitor (VVM), 0,5 мл, серія 0325Q001A</t>
  </si>
  <si>
    <t xml:space="preserve"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</si>
  <si>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 xml:space="preserve">Пероральна поліомієлітна вакцина / Bivalent Type 1 Oral Poliomyelitis Vaccine (BOPV), vial 10  doses Live, серія 1894О037</t>
  </si>
  <si>
    <t xml:space="preserve">Вакцина проти туберкульозу (БЦЖ)/ S359114 BCG VACCINE Freeze-dried, intradermail 0,5 mg for 1,0 ml diluents Vial of 20 doses, серія 0374МА093</t>
  </si>
  <si>
    <t xml:space="preserve">фл/доз</t>
  </si>
  <si>
    <t xml:space="preserve">Вакцина DTP/DTP Vaccine Adsorbed Diphtheria, Tetanus and Pertussis vaccine Pediatric dose, vial of 10 doses with  Vaccine Vial Monitor, серія 2825Q001B</t>
  </si>
  <si>
    <t xml:space="preserve">Комбінована вакцина/S359241 DTP-HepB-Hib fully liguid vaccine, 1 dose vial, pediatric dose Diphtheria, tetanus, pertussis, hepatitis B recombinant and Haemophilus influezae type b (Hib) combined vaccine, серія 2854Х035С</t>
  </si>
  <si>
    <t xml:space="preserve"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</si>
  <si>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 xml:space="preserve">Шприц 2 мл 2-х компонентний інʾєкційний, ПАТ "Гемопласт"</t>
  </si>
  <si>
    <t xml:space="preserve">Шприци ін"єкційні стерильні/ ADS03MLK1 Oneject Auto Disable Syringe 0,3ml 23Gx1" cep. 210b02</t>
  </si>
  <si>
    <t xml:space="preserve"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</si>
  <si>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</si>
  <si>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 xml:space="preserve">Шприци з голками (різного обсягу)/ Шприц інєкційний стерильний  (Syringe, A-D,0,3ml Soloshot Mini) BOX-200, серія 2111452</t>
  </si>
  <si>
    <t xml:space="preserve">Шприци з голками (різного обсягу)/Syr Mini 0,1ml, 27G3/8, серія 2206457, Іспанія</t>
  </si>
  <si>
    <t xml:space="preserve">Захисні ящики для утилізації використаних гострих предметів та матеріалів / Коробка для безпечної утилізації використаних шприців 5 л</t>
  </si>
  <si>
    <t xml:space="preserve">Контейнер для зберігання медичних відходів 120л</t>
  </si>
  <si>
    <t xml:space="preserve">Спирт етиловий 96%, розчин по 100мл</t>
  </si>
  <si>
    <t xml:space="preserve">Експрес-тест для виявлення антитіл до ВІЛ 1/2 3 лінії STANDARDTM K"ю, серія 5356133 АС/1</t>
  </si>
  <si>
    <t xml:space="preserve">наб</t>
  </si>
  <si>
    <t xml:space="preserve">№25</t>
  </si>
  <si>
    <t xml:space="preserve">Експрес-тест для виявлення антитіл до ВІЛ 1/2 3 лінії STANDARDTM K"ю, серія 53563В1 АС/1</t>
  </si>
  <si>
    <t xml:space="preserve">Шв.відповідь Експрес-тест ВІЛ 1-2.0 (Версія 2.0) Kit/набір, серія 77G1724S</t>
  </si>
  <si>
    <t xml:space="preserve"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</si>
  <si>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Bioline HCV експрес-тест для виявлення антитіл довірусу гепатиту С, 25 тестів</t>
  </si>
  <si>
    <t xml:space="preserve">Тест на вагітність "RST-HCG" (One Step HCG Urine Test)</t>
  </si>
  <si>
    <t xml:space="preserve">Щиток захисний </t>
  </si>
  <si>
    <t xml:space="preserve">Захисні окуляри </t>
  </si>
  <si>
    <t xml:space="preserve">Інші джерела фінансування (гуманітарна допомога, благодійна допомога, тощо)</t>
  </si>
  <si>
    <t xml:space="preserve">Adapalene 0,3%</t>
  </si>
  <si>
    <t xml:space="preserve">ACLOR SUSP FL/100 ML</t>
  </si>
  <si>
    <t xml:space="preserve">AMTOR CPR B30</t>
  </si>
  <si>
    <t xml:space="preserve">№30</t>
  </si>
  <si>
    <t xml:space="preserve">Азитроміцин, 200 мг/5мл, р-н для оральн.</t>
  </si>
  <si>
    <t xml:space="preserve">Азитроміцин, 250 мг, табл.</t>
  </si>
  <si>
    <t xml:space="preserve">№6</t>
  </si>
  <si>
    <t xml:space="preserve">Альбендазол, табл. 400 мг. </t>
  </si>
  <si>
    <t xml:space="preserve">№60</t>
  </si>
  <si>
    <t xml:space="preserve">Альбендазол, табл. 400 мг. №100</t>
  </si>
  <si>
    <t xml:space="preserve">№100</t>
  </si>
  <si>
    <t xml:space="preserve">Амлодипін, табл. 5 мг</t>
  </si>
  <si>
    <t xml:space="preserve">Амоксицилін+клавуланова к-та, 125+31,25/5мл, порошок, 60 мл</t>
  </si>
  <si>
    <t xml:space="preserve">№1</t>
  </si>
  <si>
    <t xml:space="preserve">Амоксицилін / клавуланова к-та, 500/125мг, табл</t>
  </si>
  <si>
    <t xml:space="preserve">Амоксицилін 125 мг/ 5 мл порошок д/суспензії, фл100 мл</t>
  </si>
  <si>
    <t xml:space="preserve">Ацикловір, 400 мг, табл.</t>
  </si>
  <si>
    <t xml:space="preserve">Benzonatate 100 mg</t>
  </si>
  <si>
    <t xml:space="preserve">Беклометазон (Беклоджет) 250 мкг/доза</t>
  </si>
  <si>
    <t xml:space="preserve">Бензилбензоат, 25% лосьйон, 1 л</t>
  </si>
  <si>
    <t xml:space="preserve">1л</t>
  </si>
  <si>
    <t xml:space="preserve">Бісопролол 5 мг табл. БП, блістер</t>
  </si>
  <si>
    <t xml:space="preserve">Валсартан 40 мг табл. вкр.плів.оболонк.</t>
  </si>
  <si>
    <t xml:space="preserve">№28</t>
  </si>
  <si>
    <t xml:space="preserve">Валсартан 320 мг табл. вкр.плів.оболонк.</t>
  </si>
  <si>
    <t xml:space="preserve">№98</t>
  </si>
  <si>
    <t xml:space="preserve">Гідроксид алюмінію 250мг+трисилікат магнію 500 мг, таблетки</t>
  </si>
  <si>
    <t xml:space="preserve">Гіосцину бутилбромід 20 мг/мл</t>
  </si>
  <si>
    <t xml:space="preserve">Глемонт, таблетки вкриті плівковою оболонкою, по 10 мг</t>
  </si>
  <si>
    <t xml:space="preserve">Гліцерин+плющ+мед Zarbeil сироп для дорослих та дітей від 2 років - кашель, біль у горлі. Суміш</t>
  </si>
  <si>
    <t xml:space="preserve">150 мл</t>
  </si>
  <si>
    <t xml:space="preserve">Dymol 50 mg 10 tabec</t>
  </si>
  <si>
    <t xml:space="preserve">DEFAL GOUTTES FL /13ML</t>
  </si>
  <si>
    <t xml:space="preserve">13 мл</t>
  </si>
  <si>
    <t xml:space="preserve">Дезлоратадин 5 мг, табл.</t>
  </si>
  <si>
    <t xml:space="preserve">Диклофенак, табл. 25 мг</t>
  </si>
  <si>
    <t xml:space="preserve">Диклофенак 1% гель, 20 г</t>
  </si>
  <si>
    <t xml:space="preserve">туба</t>
  </si>
  <si>
    <t xml:space="preserve">Epinephrine 0,15 mg/0,15 ml</t>
  </si>
  <si>
    <t xml:space="preserve">ENERGY DRINK RIPHARMA TAURINE CP B/20</t>
  </si>
  <si>
    <t xml:space="preserve">Еналаприл, 20 мг, табл</t>
  </si>
  <si>
    <t xml:space="preserve">Еналаприл, 10 мг, табл.</t>
  </si>
  <si>
    <t xml:space="preserve">IPNEB SOL INHALATION FL/20ML</t>
  </si>
  <si>
    <t xml:space="preserve">20 мл</t>
  </si>
  <si>
    <t xml:space="preserve">Ibuprofen, 50 mg/1,25ml</t>
  </si>
  <si>
    <t xml:space="preserve">Ібупрофен 100 мг/5мл перор.сусп. 200 мл</t>
  </si>
  <si>
    <t xml:space="preserve">Ібупрофен 200 мг, в табл.</t>
  </si>
  <si>
    <t xml:space="preserve">№1000</t>
  </si>
  <si>
    <t xml:space="preserve">Ібупрофен в таблетках, 400 мг</t>
  </si>
  <si>
    <t xml:space="preserve">Ізосорбіт 10 мг, табл.</t>
  </si>
  <si>
    <t xml:space="preserve">GLIMICRON 80MG CP B/100</t>
  </si>
  <si>
    <t xml:space="preserve">Каламін, 15% лосьйон, 100 мл</t>
  </si>
  <si>
    <t xml:space="preserve">Калій (у вигляді хлориду) 600 мг, табл.</t>
  </si>
  <si>
    <t xml:space="preserve">Калія (хлорид), 600 мг + калія (бікарбонат), 400 мг, шипучі табл.</t>
  </si>
  <si>
    <t xml:space="preserve">Кандесартан 4 мг, таблетки</t>
  </si>
  <si>
    <t xml:space="preserve">Кандесартан 8 мг, таблетки</t>
  </si>
  <si>
    <t xml:space="preserve">Кандесартан 16 мг, таблетки</t>
  </si>
  <si>
    <t xml:space="preserve">Кандесартан 32 мг, таблетки</t>
  </si>
  <si>
    <t xml:space="preserve">Кислота ацетилсаліцилова, 100 мг, табл</t>
  </si>
  <si>
    <t xml:space="preserve">Клопідрогель, 75 мг, табл.</t>
  </si>
  <si>
    <t xml:space="preserve">Лізиноприл 10 мг+гідрохлоротіазид 12,5мг</t>
  </si>
  <si>
    <t xml:space="preserve">Лізиноприл 20 мг+гідрохлоротіазид 12,5мг</t>
  </si>
  <si>
    <t xml:space="preserve">Метоклопрамід НСІ 10 мг, табл.</t>
  </si>
  <si>
    <t xml:space="preserve">Метформін, 500 мг, табл</t>
  </si>
  <si>
    <t xml:space="preserve">Міконазолу нітрат, 2% крем, 30г</t>
  </si>
  <si>
    <t xml:space="preserve">Монтелукаст 4 мг жувальні табл.</t>
  </si>
  <si>
    <t xml:space="preserve">Nizatidine 30mg</t>
  </si>
  <si>
    <t xml:space="preserve">Nystatin 100000u/g NISTATIN, 60 g Powder</t>
  </si>
  <si>
    <t xml:space="preserve">Омепразол, 20 мг, капс.</t>
  </si>
  <si>
    <t xml:space="preserve">Парацетамол 500 мг, табл</t>
  </si>
  <si>
    <t xml:space="preserve">Sucralfate 1g</t>
  </si>
  <si>
    <t xml:space="preserve">Potassium Chloride 600 mg</t>
  </si>
  <si>
    <t xml:space="preserve">Prednisone 10 mg</t>
  </si>
  <si>
    <t xml:space="preserve">Rizatriptan Benzoate 5 mg</t>
  </si>
  <si>
    <t xml:space="preserve">REVOBAN 10MG CP B/10</t>
  </si>
  <si>
    <t xml:space="preserve">Ситагліптин 50 мг+метформін 850 мг табл.</t>
  </si>
  <si>
    <t xml:space="preserve">№56</t>
  </si>
  <si>
    <t xml:space="preserve">Спіронолактон, 25 мг, табл.</t>
  </si>
  <si>
    <t xml:space="preserve">Сульфадіазин сріблого, 1% крем, 50г</t>
  </si>
  <si>
    <t xml:space="preserve">VASTOR-AM 10MG/10MG CP B/30</t>
  </si>
  <si>
    <t xml:space="preserve">YENDOL N SACHETS B/10</t>
  </si>
  <si>
    <t xml:space="preserve">Таблетки лізиноприлу 10 мг</t>
  </si>
  <si>
    <t xml:space="preserve">Транексамінова кислота, 100 мг/мл, 5мл,амп</t>
  </si>
  <si>
    <t xml:space="preserve">Феруму фумарат 185 мг (60мг ір)+фолієва кислота 0,4мг, табл.</t>
  </si>
  <si>
    <t xml:space="preserve">капс</t>
  </si>
  <si>
    <t xml:space="preserve">Цефіксим, табл. по 200мг</t>
  </si>
  <si>
    <t xml:space="preserve">Zinkorot 25 tabl,, 25 mg, №100 </t>
  </si>
  <si>
    <t xml:space="preserve">Ципрофлоксацин, табл. по 500 мг</t>
  </si>
  <si>
    <t xml:space="preserve">Бахіли </t>
  </si>
  <si>
    <t xml:space="preserve">50 шт /уп</t>
  </si>
  <si>
    <t xml:space="preserve">без т.п.</t>
  </si>
  <si>
    <t xml:space="preserve">Маска для обличчя, N95 / FFP2, без клапана, качкоподібна (плоска складена)</t>
  </si>
  <si>
    <t xml:space="preserve">Маска киснева, дит.розмір/OXYGEN MASK, paediatric size</t>
  </si>
  <si>
    <t xml:space="preserve">Мікропробірка тип Eppendorf ПП з град.</t>
  </si>
  <si>
    <t xml:space="preserve">Катетер вн.вен.з інʾєкц.портом та крильцям</t>
  </si>
  <si>
    <t xml:space="preserve">Тампон-зонд EximLabR, без пробірки, віскоза, пластик, 150 мм</t>
  </si>
  <si>
    <t xml:space="preserve">Шапочка медична </t>
  </si>
  <si>
    <t xml:space="preserve">ши</t>
  </si>
  <si>
    <t xml:space="preserve">Халат медичний одноразовий н/с</t>
  </si>
  <si>
    <t xml:space="preserve">Халат медичний одноразовий</t>
  </si>
  <si>
    <t xml:space="preserve">терм.не обмеж</t>
  </si>
  <si>
    <t xml:space="preserve">Контейнер для медичних відходів 1л</t>
  </si>
  <si>
    <t xml:space="preserve">Простирадло (пелюшка) однораз.35см*38см</t>
  </si>
  <si>
    <t xml:space="preserve">Серветки спиртові</t>
  </si>
  <si>
    <t xml:space="preserve">Стрічка діаграмна 80*30 (12)зовн</t>
  </si>
  <si>
    <t xml:space="preserve">Пакет для таблеток мінігрип+піктограма 0,038мм, 6х8 см</t>
  </si>
  <si>
    <t xml:space="preserve">№500</t>
  </si>
  <si>
    <t xml:space="preserve">Шапочка медична одноразова н/с</t>
  </si>
  <si>
    <t xml:space="preserve">Фартух,125х80 см, білий, тиснення поліетилен 0,02 мм</t>
  </si>
  <si>
    <t xml:space="preserve">Гель для дезінфекції рук 500 мл з дезатором - насосом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</si>
</sst>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"/>
    <numFmt numFmtId="166" formatCode="0.00"/>
    <numFmt numFmtId="167" formatCode="yyyy\-m"/>
    <numFmt numFmtId="168" formatCode="0.000"/>
  </numFmts>
  <fonts count="17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&quot;Arial Cyr&quot;"/>
      <family val="0"/>
      <charset val="1"/>
    </font>
    <font>
      <sz val="10"/>
      <color theme="1"/>
      <name val="&quot;Times New Roman&quot;"/>
      <family val="0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EA9999"/>
        <bgColor rgb="FFFF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A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9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2.5703125" defaultRowHeight="15.7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52"/>
    <col collapsed="false" customWidth="true" hidden="false" outlineLevel="0" max="3" min="3" style="0" width="6.43"/>
    <col collapsed="false" customWidth="true" hidden="false" outlineLevel="0" max="4" min="4" style="0" width="13"/>
    <col collapsed="false" customWidth="true" hidden="false" outlineLevel="0" max="6" min="5" style="0" width="8.29"/>
    <col collapsed="false" customWidth="true" hidden="false" outlineLevel="0" max="7" min="7" style="0" width="11.43"/>
    <col collapsed="false" customWidth="true" hidden="false" outlineLevel="0" max="8" min="8" style="0" width="5.57"/>
    <col collapsed="false" customWidth="true" hidden="false" outlineLevel="0" max="9" min="9" style="0" width="7.29"/>
  </cols>
  <sheetData>
    <row r="1" s="3" customFormat="true" ht="21.6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1"/>
    </row>
    <row r="2" s="3" customFormat="true" ht="36.7" hidden="false" customHeight="true" outlineLevel="0" collapsed="false">
      <c r="A2" s="1"/>
      <c r="B2" s="4" t="s">
        <v>1</v>
      </c>
      <c r="C2" s="4"/>
      <c r="D2" s="4"/>
      <c r="E2" s="4"/>
      <c r="F2" s="4"/>
      <c r="G2" s="4"/>
      <c r="H2" s="4"/>
      <c r="I2" s="1"/>
    </row>
    <row r="3" s="3" customFormat="true" ht="15.75" hidden="false" customHeight="true" outlineLevel="0" collapsed="false">
      <c r="A3" s="1"/>
      <c r="B3" s="4" t="s">
        <v>2</v>
      </c>
      <c r="C3" s="4"/>
      <c r="D3" s="4"/>
      <c r="E3" s="4"/>
      <c r="F3" s="5"/>
      <c r="G3" s="5"/>
      <c r="H3" s="5"/>
      <c r="I3" s="1"/>
    </row>
    <row r="4" customFormat="false" ht="39.75" hidden="false" customHeight="true" outlineLevel="0" collapsed="false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1" t="s">
        <v>9</v>
      </c>
      <c r="H4" s="11" t="s">
        <v>10</v>
      </c>
      <c r="I4" s="12" t="s">
        <v>11</v>
      </c>
    </row>
    <row r="5" customFormat="false" ht="15.75" hidden="false" customHeight="true" outlineLevel="0" collapsed="false">
      <c r="A5" s="13" t="n">
        <v>1</v>
      </c>
      <c r="B5" s="14" t="s">
        <v>12</v>
      </c>
      <c r="C5" s="15" t="s">
        <v>13</v>
      </c>
      <c r="D5" s="9" t="s">
        <v>14</v>
      </c>
      <c r="E5" s="16" t="n">
        <v>46082</v>
      </c>
      <c r="F5" s="17" t="n">
        <v>66.85</v>
      </c>
      <c r="G5" s="18" t="n">
        <f aca="false">F5*H5</f>
        <v>200.55</v>
      </c>
      <c r="H5" s="17" t="n">
        <v>3</v>
      </c>
      <c r="I5" s="19" t="n">
        <v>24</v>
      </c>
    </row>
    <row r="6" customFormat="false" ht="15.75" hidden="false" customHeight="true" outlineLevel="0" collapsed="false">
      <c r="A6" s="13" t="n">
        <v>2</v>
      </c>
      <c r="B6" s="20" t="s">
        <v>15</v>
      </c>
      <c r="C6" s="21" t="s">
        <v>16</v>
      </c>
      <c r="D6" s="22" t="s">
        <v>17</v>
      </c>
      <c r="E6" s="16" t="n">
        <v>46143</v>
      </c>
      <c r="F6" s="17" t="n">
        <v>25.44</v>
      </c>
      <c r="G6" s="18" t="n">
        <f aca="false">F6*H6</f>
        <v>101.76</v>
      </c>
      <c r="H6" s="17" t="n">
        <v>4</v>
      </c>
      <c r="I6" s="19"/>
    </row>
    <row r="7" customFormat="false" ht="15.75" hidden="false" customHeight="true" outlineLevel="0" collapsed="false">
      <c r="A7" s="13" t="n">
        <v>3</v>
      </c>
      <c r="B7" s="20" t="s">
        <v>15</v>
      </c>
      <c r="C7" s="21" t="s">
        <v>16</v>
      </c>
      <c r="D7" s="22" t="s">
        <v>18</v>
      </c>
      <c r="E7" s="23" t="n">
        <v>46539</v>
      </c>
      <c r="F7" s="17" t="n">
        <v>42.18</v>
      </c>
      <c r="G7" s="18" t="n">
        <f aca="false">F7*H7-0.02</f>
        <v>1265.38</v>
      </c>
      <c r="H7" s="17" t="n">
        <v>30</v>
      </c>
      <c r="I7" s="19"/>
    </row>
    <row r="8" customFormat="false" ht="15.75" hidden="false" customHeight="true" outlineLevel="0" collapsed="false">
      <c r="A8" s="13" t="n">
        <v>4</v>
      </c>
      <c r="B8" s="20" t="s">
        <v>15</v>
      </c>
      <c r="C8" s="21" t="s">
        <v>16</v>
      </c>
      <c r="D8" s="22" t="s">
        <v>19</v>
      </c>
      <c r="E8" s="16" t="n">
        <v>46447</v>
      </c>
      <c r="F8" s="17" t="n">
        <v>31.45</v>
      </c>
      <c r="G8" s="18" t="n">
        <f aca="false">F8*H8-0.05</f>
        <v>628.95</v>
      </c>
      <c r="H8" s="17" t="n">
        <v>20</v>
      </c>
      <c r="I8" s="19"/>
    </row>
    <row r="9" customFormat="false" ht="15.75" hidden="false" customHeight="true" outlineLevel="0" collapsed="false">
      <c r="A9" s="13" t="n">
        <v>5</v>
      </c>
      <c r="B9" s="20" t="s">
        <v>20</v>
      </c>
      <c r="C9" s="21" t="s">
        <v>21</v>
      </c>
      <c r="D9" s="22" t="s">
        <v>22</v>
      </c>
      <c r="E9" s="23" t="n">
        <v>46023</v>
      </c>
      <c r="F9" s="17" t="n">
        <v>32.185</v>
      </c>
      <c r="G9" s="18" t="n">
        <f aca="false">F9*H9</f>
        <v>193.11</v>
      </c>
      <c r="H9" s="17" t="n">
        <v>6</v>
      </c>
      <c r="I9" s="19" t="n">
        <v>60</v>
      </c>
    </row>
    <row r="10" customFormat="false" ht="15.75" hidden="false" customHeight="true" outlineLevel="0" collapsed="false">
      <c r="A10" s="13" t="n">
        <v>6</v>
      </c>
      <c r="B10" s="20" t="s">
        <v>23</v>
      </c>
      <c r="C10" s="21" t="s">
        <v>21</v>
      </c>
      <c r="D10" s="22" t="s">
        <v>24</v>
      </c>
      <c r="E10" s="23" t="n">
        <v>45992</v>
      </c>
      <c r="F10" s="17" t="n">
        <v>63.58</v>
      </c>
      <c r="G10" s="18" t="n">
        <f aca="false">F10*H10</f>
        <v>190.74</v>
      </c>
      <c r="H10" s="17" t="n">
        <v>3</v>
      </c>
      <c r="I10" s="19" t="n">
        <v>130</v>
      </c>
    </row>
    <row r="11" customFormat="false" ht="15.75" hidden="false" customHeight="true" outlineLevel="0" collapsed="false">
      <c r="A11" s="13" t="n">
        <v>7</v>
      </c>
      <c r="B11" s="20" t="s">
        <v>25</v>
      </c>
      <c r="C11" s="21" t="s">
        <v>13</v>
      </c>
      <c r="D11" s="22" t="s">
        <v>26</v>
      </c>
      <c r="E11" s="16" t="n">
        <v>46266</v>
      </c>
      <c r="F11" s="17" t="n">
        <v>46.16</v>
      </c>
      <c r="G11" s="18" t="n">
        <f aca="false">F11*H11</f>
        <v>323.12</v>
      </c>
      <c r="H11" s="17" t="n">
        <v>7</v>
      </c>
      <c r="I11" s="19" t="n">
        <v>198</v>
      </c>
    </row>
    <row r="12" customFormat="false" ht="15.75" hidden="false" customHeight="true" outlineLevel="0" collapsed="false">
      <c r="A12" s="13" t="n">
        <v>8</v>
      </c>
      <c r="B12" s="20" t="s">
        <v>27</v>
      </c>
      <c r="C12" s="21" t="s">
        <v>16</v>
      </c>
      <c r="D12" s="22" t="s">
        <v>28</v>
      </c>
      <c r="E12" s="16" t="n">
        <v>46692</v>
      </c>
      <c r="F12" s="18" t="n">
        <v>13.942</v>
      </c>
      <c r="G12" s="18" t="n">
        <f aca="false">F12*H12</f>
        <v>13.942</v>
      </c>
      <c r="H12" s="17" t="n">
        <v>1</v>
      </c>
      <c r="I12" s="19"/>
    </row>
    <row r="13" customFormat="false" ht="15.75" hidden="false" customHeight="true" outlineLevel="0" collapsed="false">
      <c r="A13" s="13" t="n">
        <v>9</v>
      </c>
      <c r="B13" s="20" t="s">
        <v>29</v>
      </c>
      <c r="C13" s="21" t="s">
        <v>13</v>
      </c>
      <c r="D13" s="22" t="s">
        <v>30</v>
      </c>
      <c r="E13" s="16" t="n">
        <v>46600</v>
      </c>
      <c r="F13" s="18" t="n">
        <v>27.55</v>
      </c>
      <c r="G13" s="18" t="n">
        <f aca="false">F13*H13+0.04</f>
        <v>413.29</v>
      </c>
      <c r="H13" s="17" t="n">
        <v>15</v>
      </c>
      <c r="I13" s="19" t="n">
        <v>148</v>
      </c>
    </row>
    <row r="14" customFormat="false" ht="15.75" hidden="false" customHeight="true" outlineLevel="0" collapsed="false">
      <c r="A14" s="13" t="n">
        <v>10</v>
      </c>
      <c r="B14" s="20" t="s">
        <v>31</v>
      </c>
      <c r="C14" s="21" t="s">
        <v>13</v>
      </c>
      <c r="D14" s="22" t="s">
        <v>22</v>
      </c>
      <c r="E14" s="16" t="n">
        <v>46784</v>
      </c>
      <c r="F14" s="18" t="n">
        <v>26.39</v>
      </c>
      <c r="G14" s="18" t="n">
        <f aca="false">F14*H14</f>
        <v>5278</v>
      </c>
      <c r="H14" s="17" t="n">
        <v>200</v>
      </c>
      <c r="I14" s="19"/>
    </row>
    <row r="15" customFormat="false" ht="15.75" hidden="false" customHeight="true" outlineLevel="0" collapsed="false">
      <c r="A15" s="13" t="n">
        <v>11</v>
      </c>
      <c r="B15" s="20" t="s">
        <v>32</v>
      </c>
      <c r="C15" s="21" t="s">
        <v>13</v>
      </c>
      <c r="D15" s="22" t="s">
        <v>33</v>
      </c>
      <c r="E15" s="23" t="n">
        <v>47665</v>
      </c>
      <c r="F15" s="17" t="n">
        <v>152.95</v>
      </c>
      <c r="G15" s="18" t="n">
        <f aca="false">F15*H15-0.06</f>
        <v>2294.19</v>
      </c>
      <c r="H15" s="17" t="n">
        <v>15</v>
      </c>
      <c r="I15" s="19" t="n">
        <v>290</v>
      </c>
    </row>
    <row r="16" customFormat="false" ht="15.75" hidden="false" customHeight="true" outlineLevel="0" collapsed="false">
      <c r="A16" s="13" t="n">
        <v>12</v>
      </c>
      <c r="B16" s="20" t="s">
        <v>34</v>
      </c>
      <c r="C16" s="21" t="s">
        <v>13</v>
      </c>
      <c r="D16" s="22" t="s">
        <v>30</v>
      </c>
      <c r="E16" s="23" t="n">
        <v>47665</v>
      </c>
      <c r="F16" s="17" t="n">
        <v>185.31</v>
      </c>
      <c r="G16" s="18" t="n">
        <f aca="false">F16*H16+0.07</f>
        <v>3706.27</v>
      </c>
      <c r="H16" s="17" t="n">
        <v>20</v>
      </c>
      <c r="I16" s="19" t="n">
        <v>200</v>
      </c>
    </row>
    <row r="17" customFormat="false" ht="15.75" hidden="false" customHeight="true" outlineLevel="0" collapsed="false">
      <c r="A17" s="13" t="n">
        <v>13</v>
      </c>
      <c r="B17" s="20" t="s">
        <v>35</v>
      </c>
      <c r="C17" s="21" t="s">
        <v>36</v>
      </c>
      <c r="D17" s="22" t="s">
        <v>37</v>
      </c>
      <c r="E17" s="23" t="n">
        <v>45962</v>
      </c>
      <c r="F17" s="17" t="n">
        <v>19.53</v>
      </c>
      <c r="G17" s="17" t="n">
        <f aca="false">F17*H17</f>
        <v>0</v>
      </c>
      <c r="H17" s="17" t="n">
        <v>0</v>
      </c>
      <c r="I17" s="19"/>
    </row>
    <row r="18" customFormat="false" ht="15.75" hidden="false" customHeight="true" outlineLevel="0" collapsed="false">
      <c r="A18" s="13" t="n">
        <v>14</v>
      </c>
      <c r="B18" s="20" t="s">
        <v>35</v>
      </c>
      <c r="C18" s="21" t="s">
        <v>36</v>
      </c>
      <c r="D18" s="22" t="s">
        <v>37</v>
      </c>
      <c r="E18" s="23" t="n">
        <v>45962</v>
      </c>
      <c r="F18" s="17" t="n">
        <v>19.53</v>
      </c>
      <c r="G18" s="17" t="n">
        <f aca="false">F18*H18</f>
        <v>0</v>
      </c>
      <c r="H18" s="17" t="n">
        <v>0</v>
      </c>
      <c r="I18" s="19"/>
    </row>
    <row r="19" customFormat="false" ht="15.75" hidden="false" customHeight="true" outlineLevel="0" collapsed="false">
      <c r="A19" s="13" t="n">
        <v>15</v>
      </c>
      <c r="B19" s="24" t="s">
        <v>38</v>
      </c>
      <c r="C19" s="25" t="s">
        <v>36</v>
      </c>
      <c r="D19" s="22" t="s">
        <v>37</v>
      </c>
      <c r="E19" s="16" t="n">
        <v>46447</v>
      </c>
      <c r="F19" s="18" t="n">
        <v>22</v>
      </c>
      <c r="G19" s="18" t="n">
        <f aca="false">F19*H19</f>
        <v>66</v>
      </c>
      <c r="H19" s="17" t="n">
        <v>3</v>
      </c>
      <c r="I19" s="19"/>
    </row>
    <row r="20" customFormat="false" ht="15.75" hidden="false" customHeight="true" outlineLevel="0" collapsed="false">
      <c r="A20" s="13" t="n">
        <v>16</v>
      </c>
      <c r="B20" s="24" t="s">
        <v>38</v>
      </c>
      <c r="C20" s="25" t="s">
        <v>36</v>
      </c>
      <c r="D20" s="22" t="s">
        <v>37</v>
      </c>
      <c r="E20" s="16" t="n">
        <v>46447</v>
      </c>
      <c r="F20" s="18" t="n">
        <v>22</v>
      </c>
      <c r="G20" s="18" t="n">
        <f aca="false">F20*H20</f>
        <v>22</v>
      </c>
      <c r="H20" s="17" t="n">
        <v>1</v>
      </c>
      <c r="I20" s="19"/>
    </row>
    <row r="21" customFormat="false" ht="15.75" hidden="false" customHeight="true" outlineLevel="0" collapsed="false">
      <c r="A21" s="13" t="n">
        <v>17</v>
      </c>
      <c r="B21" s="26" t="s">
        <v>39</v>
      </c>
      <c r="C21" s="25" t="s">
        <v>40</v>
      </c>
      <c r="D21" s="22" t="s">
        <v>41</v>
      </c>
      <c r="E21" s="16" t="n">
        <v>47119</v>
      </c>
      <c r="F21" s="17" t="n">
        <v>7.533</v>
      </c>
      <c r="G21" s="18" t="n">
        <f aca="false">F21*H21</f>
        <v>150.66</v>
      </c>
      <c r="H21" s="17" t="n">
        <v>20</v>
      </c>
      <c r="I21" s="19"/>
    </row>
    <row r="22" customFormat="false" ht="15.75" hidden="false" customHeight="true" outlineLevel="0" collapsed="false">
      <c r="A22" s="13" t="n">
        <v>18</v>
      </c>
      <c r="B22" s="26" t="s">
        <v>42</v>
      </c>
      <c r="C22" s="25" t="s">
        <v>40</v>
      </c>
      <c r="D22" s="22" t="s">
        <v>30</v>
      </c>
      <c r="E22" s="16" t="n">
        <v>47484</v>
      </c>
      <c r="F22" s="17" t="n">
        <v>70.14</v>
      </c>
      <c r="G22" s="18" t="n">
        <f aca="false">F22*H22</f>
        <v>210.42</v>
      </c>
      <c r="H22" s="17" t="n">
        <v>3</v>
      </c>
      <c r="I22" s="19" t="n">
        <v>30</v>
      </c>
    </row>
    <row r="23" customFormat="false" ht="15.75" hidden="false" customHeight="true" outlineLevel="0" collapsed="false">
      <c r="A23" s="13" t="n">
        <v>19</v>
      </c>
      <c r="B23" s="20" t="s">
        <v>43</v>
      </c>
      <c r="C23" s="21" t="s">
        <v>13</v>
      </c>
      <c r="D23" s="22" t="s">
        <v>44</v>
      </c>
      <c r="E23" s="16" t="n">
        <v>46447</v>
      </c>
      <c r="F23" s="17" t="n">
        <v>17.3</v>
      </c>
      <c r="G23" s="18" t="n">
        <f aca="false">F23*H23</f>
        <v>2491.2</v>
      </c>
      <c r="H23" s="17" t="n">
        <v>144</v>
      </c>
      <c r="I23" s="19" t="n">
        <v>719</v>
      </c>
    </row>
    <row r="24" customFormat="false" ht="15.75" hidden="false" customHeight="true" outlineLevel="0" collapsed="false">
      <c r="A24" s="13" t="n">
        <v>20</v>
      </c>
      <c r="B24" s="20" t="s">
        <v>45</v>
      </c>
      <c r="C24" s="21" t="s">
        <v>13</v>
      </c>
      <c r="D24" s="22" t="s">
        <v>46</v>
      </c>
      <c r="E24" s="16" t="n">
        <v>46419</v>
      </c>
      <c r="F24" s="17" t="n">
        <v>21.914</v>
      </c>
      <c r="G24" s="18" t="n">
        <f aca="false">F24*H24-0.01</f>
        <v>43.818</v>
      </c>
      <c r="H24" s="17" t="n">
        <v>2</v>
      </c>
      <c r="I24" s="19" t="n">
        <v>20</v>
      </c>
    </row>
    <row r="25" customFormat="false" ht="15.75" hidden="false" customHeight="true" outlineLevel="0" collapsed="false">
      <c r="A25" s="13" t="n">
        <v>21</v>
      </c>
      <c r="B25" s="20" t="s">
        <v>45</v>
      </c>
      <c r="C25" s="21" t="s">
        <v>13</v>
      </c>
      <c r="D25" s="22" t="s">
        <v>46</v>
      </c>
      <c r="E25" s="16" t="n">
        <v>46419</v>
      </c>
      <c r="F25" s="17" t="n">
        <v>21.914</v>
      </c>
      <c r="G25" s="18" t="n">
        <f aca="false">F25*H25-0.01</f>
        <v>87.646</v>
      </c>
      <c r="H25" s="17" t="n">
        <v>4</v>
      </c>
      <c r="I25" s="19" t="n">
        <v>38</v>
      </c>
    </row>
    <row r="26" customFormat="false" ht="15.75" hidden="false" customHeight="true" outlineLevel="0" collapsed="false">
      <c r="A26" s="13" t="n">
        <v>22</v>
      </c>
      <c r="B26" s="20" t="s">
        <v>47</v>
      </c>
      <c r="C26" s="21" t="s">
        <v>13</v>
      </c>
      <c r="D26" s="22" t="s">
        <v>46</v>
      </c>
      <c r="E26" s="16" t="n">
        <v>46722</v>
      </c>
      <c r="F26" s="17" t="n">
        <v>27.07</v>
      </c>
      <c r="G26" s="18" t="n">
        <f aca="false">F26*H26</f>
        <v>270.7</v>
      </c>
      <c r="H26" s="17" t="n">
        <v>10</v>
      </c>
      <c r="I26" s="19" t="n">
        <v>100</v>
      </c>
    </row>
    <row r="27" customFormat="false" ht="15.75" hidden="false" customHeight="true" outlineLevel="0" collapsed="false">
      <c r="A27" s="13" t="n">
        <v>23</v>
      </c>
      <c r="B27" s="20" t="s">
        <v>48</v>
      </c>
      <c r="C27" s="21" t="s">
        <v>21</v>
      </c>
      <c r="D27" s="22" t="s">
        <v>49</v>
      </c>
      <c r="E27" s="16" t="n">
        <v>46054</v>
      </c>
      <c r="F27" s="17" t="n">
        <v>21.19</v>
      </c>
      <c r="G27" s="17" t="n">
        <f aca="false">F27*H27</f>
        <v>42.38</v>
      </c>
      <c r="H27" s="17" t="n">
        <v>2</v>
      </c>
      <c r="I27" s="19" t="n">
        <v>20</v>
      </c>
    </row>
    <row r="28" customFormat="false" ht="25.3" hidden="false" customHeight="false" outlineLevel="0" collapsed="false">
      <c r="A28" s="13" t="n">
        <v>24</v>
      </c>
      <c r="B28" s="20" t="s">
        <v>50</v>
      </c>
      <c r="C28" s="21" t="s">
        <v>13</v>
      </c>
      <c r="D28" s="22" t="s">
        <v>30</v>
      </c>
      <c r="E28" s="23" t="n">
        <v>47058</v>
      </c>
      <c r="F28" s="18" t="n">
        <v>607.61</v>
      </c>
      <c r="G28" s="17" t="n">
        <f aca="false">F28*H28</f>
        <v>607.61</v>
      </c>
      <c r="H28" s="17" t="n">
        <v>1</v>
      </c>
      <c r="I28" s="19" t="n">
        <v>10</v>
      </c>
    </row>
    <row r="29" customFormat="false" ht="15.75" hidden="false" customHeight="true" outlineLevel="0" collapsed="false">
      <c r="A29" s="13" t="n">
        <v>25</v>
      </c>
      <c r="B29" s="20" t="s">
        <v>51</v>
      </c>
      <c r="C29" s="21" t="s">
        <v>13</v>
      </c>
      <c r="D29" s="22" t="s">
        <v>52</v>
      </c>
      <c r="E29" s="16" t="n">
        <v>46935</v>
      </c>
      <c r="F29" s="18" t="n">
        <v>71.24</v>
      </c>
      <c r="G29" s="18" t="n">
        <f aca="false">F29*H29+0.01</f>
        <v>712.41</v>
      </c>
      <c r="H29" s="17" t="n">
        <v>10</v>
      </c>
      <c r="I29" s="27" t="n">
        <v>50</v>
      </c>
    </row>
    <row r="30" customFormat="false" ht="15.75" hidden="false" customHeight="true" outlineLevel="0" collapsed="false">
      <c r="A30" s="13" t="n">
        <v>26</v>
      </c>
      <c r="B30" s="20" t="s">
        <v>53</v>
      </c>
      <c r="C30" s="21" t="s">
        <v>13</v>
      </c>
      <c r="D30" s="22" t="s">
        <v>54</v>
      </c>
      <c r="E30" s="16" t="n">
        <v>46023</v>
      </c>
      <c r="F30" s="17" t="n">
        <v>37.31</v>
      </c>
      <c r="G30" s="18" t="n">
        <f aca="false">F30*H30</f>
        <v>37.31</v>
      </c>
      <c r="H30" s="17" t="n">
        <v>1</v>
      </c>
      <c r="I30" s="27" t="n">
        <v>10</v>
      </c>
    </row>
    <row r="31" customFormat="false" ht="15.75" hidden="false" customHeight="true" outlineLevel="0" collapsed="false">
      <c r="A31" s="13" t="n">
        <v>27</v>
      </c>
      <c r="B31" s="20" t="s">
        <v>55</v>
      </c>
      <c r="C31" s="21" t="s">
        <v>13</v>
      </c>
      <c r="D31" s="22" t="s">
        <v>54</v>
      </c>
      <c r="E31" s="16" t="n">
        <v>46235</v>
      </c>
      <c r="F31" s="17" t="n">
        <v>38.84</v>
      </c>
      <c r="G31" s="18" t="n">
        <f aca="false">F31*H31</f>
        <v>116.52</v>
      </c>
      <c r="H31" s="17" t="n">
        <v>3</v>
      </c>
      <c r="I31" s="19" t="n">
        <v>22</v>
      </c>
    </row>
    <row r="32" customFormat="false" ht="15.75" hidden="false" customHeight="true" outlineLevel="0" collapsed="false">
      <c r="A32" s="13" t="n">
        <v>28</v>
      </c>
      <c r="B32" s="20" t="s">
        <v>56</v>
      </c>
      <c r="C32" s="21" t="s">
        <v>13</v>
      </c>
      <c r="D32" s="22" t="s">
        <v>57</v>
      </c>
      <c r="E32" s="23" t="n">
        <v>46966</v>
      </c>
      <c r="F32" s="17" t="n">
        <v>106.67</v>
      </c>
      <c r="G32" s="18" t="n">
        <f aca="false">F32*H32-0.03</f>
        <v>2133.37</v>
      </c>
      <c r="H32" s="17" t="n">
        <v>20</v>
      </c>
      <c r="I32" s="19" t="n">
        <v>394</v>
      </c>
    </row>
    <row r="33" customFormat="false" ht="15.75" hidden="false" customHeight="true" outlineLevel="0" collapsed="false">
      <c r="A33" s="13" t="n">
        <v>29</v>
      </c>
      <c r="B33" s="20" t="s">
        <v>58</v>
      </c>
      <c r="C33" s="21" t="s">
        <v>13</v>
      </c>
      <c r="D33" s="22" t="s">
        <v>57</v>
      </c>
      <c r="E33" s="23" t="n">
        <v>46082</v>
      </c>
      <c r="F33" s="17" t="n">
        <v>37.8673</v>
      </c>
      <c r="G33" s="18" t="n">
        <f aca="false">F33*H33</f>
        <v>416.5403</v>
      </c>
      <c r="H33" s="17" t="n">
        <v>11</v>
      </c>
      <c r="I33" s="19" t="n">
        <v>217</v>
      </c>
    </row>
    <row r="34" customFormat="false" ht="15.75" hidden="false" customHeight="true" outlineLevel="0" collapsed="false">
      <c r="A34" s="13" t="n">
        <v>30</v>
      </c>
      <c r="B34" s="14" t="s">
        <v>59</v>
      </c>
      <c r="C34" s="21" t="s">
        <v>13</v>
      </c>
      <c r="D34" s="22" t="s">
        <v>57</v>
      </c>
      <c r="E34" s="23" t="n">
        <v>46419</v>
      </c>
      <c r="F34" s="17" t="n">
        <v>37.23</v>
      </c>
      <c r="G34" s="18" t="n">
        <f aca="false">F34*H34</f>
        <v>297.84</v>
      </c>
      <c r="H34" s="17" t="n">
        <v>8</v>
      </c>
      <c r="I34" s="19" t="n">
        <v>155</v>
      </c>
    </row>
    <row r="35" customFormat="false" ht="15.75" hidden="false" customHeight="true" outlineLevel="0" collapsed="false">
      <c r="A35" s="13" t="n">
        <v>31</v>
      </c>
      <c r="B35" s="14" t="s">
        <v>59</v>
      </c>
      <c r="C35" s="21" t="s">
        <v>13</v>
      </c>
      <c r="D35" s="22" t="s">
        <v>57</v>
      </c>
      <c r="E35" s="23" t="n">
        <v>46508</v>
      </c>
      <c r="F35" s="28" t="n">
        <v>36.55</v>
      </c>
      <c r="G35" s="18" t="n">
        <f aca="false">F35*H35</f>
        <v>73.1</v>
      </c>
      <c r="H35" s="17" t="n">
        <v>2</v>
      </c>
      <c r="I35" s="19" t="n">
        <v>40</v>
      </c>
    </row>
    <row r="36" customFormat="false" ht="15.75" hidden="false" customHeight="true" outlineLevel="0" collapsed="false">
      <c r="A36" s="13" t="n">
        <v>32</v>
      </c>
      <c r="B36" s="14" t="s">
        <v>59</v>
      </c>
      <c r="C36" s="21" t="s">
        <v>13</v>
      </c>
      <c r="D36" s="22" t="s">
        <v>57</v>
      </c>
      <c r="E36" s="23" t="n">
        <v>46874</v>
      </c>
      <c r="F36" s="28" t="n">
        <v>67.97</v>
      </c>
      <c r="G36" s="18" t="n">
        <f aca="false">F36*H36-0.17</f>
        <v>3262.39</v>
      </c>
      <c r="H36" s="17" t="n">
        <v>48</v>
      </c>
      <c r="I36" s="19" t="n">
        <v>960</v>
      </c>
    </row>
    <row r="37" customFormat="false" ht="15.75" hidden="false" customHeight="true" outlineLevel="0" collapsed="false">
      <c r="A37" s="13" t="n">
        <v>33</v>
      </c>
      <c r="B37" s="20" t="s">
        <v>60</v>
      </c>
      <c r="C37" s="21" t="s">
        <v>13</v>
      </c>
      <c r="D37" s="22" t="s">
        <v>61</v>
      </c>
      <c r="E37" s="23" t="n">
        <v>46997</v>
      </c>
      <c r="F37" s="28" t="n">
        <v>54.31</v>
      </c>
      <c r="G37" s="18" t="n">
        <f aca="false">F37*H37+0.01</f>
        <v>162.94</v>
      </c>
      <c r="H37" s="17" t="n">
        <v>3</v>
      </c>
      <c r="I37" s="19" t="n">
        <v>147</v>
      </c>
    </row>
    <row r="38" customFormat="false" ht="15.75" hidden="false" customHeight="true" outlineLevel="0" collapsed="false">
      <c r="A38" s="13" t="n">
        <v>34</v>
      </c>
      <c r="B38" s="20" t="s">
        <v>62</v>
      </c>
      <c r="C38" s="21" t="s">
        <v>16</v>
      </c>
      <c r="D38" s="22" t="s">
        <v>63</v>
      </c>
      <c r="E38" s="23" t="n">
        <v>46753</v>
      </c>
      <c r="F38" s="28" t="n">
        <v>46.72</v>
      </c>
      <c r="G38" s="18" t="n">
        <f aca="false">F38*H38-0.06</f>
        <v>700.74</v>
      </c>
      <c r="H38" s="17" t="n">
        <v>15</v>
      </c>
      <c r="I38" s="19"/>
    </row>
    <row r="39" customFormat="false" ht="15.75" hidden="false" customHeight="true" outlineLevel="0" collapsed="false">
      <c r="A39" s="13" t="n">
        <v>35</v>
      </c>
      <c r="B39" s="20" t="s">
        <v>64</v>
      </c>
      <c r="C39" s="21" t="s">
        <v>13</v>
      </c>
      <c r="D39" s="22" t="s">
        <v>30</v>
      </c>
      <c r="E39" s="23" t="n">
        <v>47515</v>
      </c>
      <c r="F39" s="28" t="n">
        <v>77.09</v>
      </c>
      <c r="G39" s="18" t="n">
        <f aca="false">F39*H39</f>
        <v>77.09</v>
      </c>
      <c r="H39" s="17" t="n">
        <v>1</v>
      </c>
      <c r="I39" s="19" t="n">
        <v>8</v>
      </c>
    </row>
    <row r="40" customFormat="false" ht="15.75" hidden="false" customHeight="true" outlineLevel="0" collapsed="false">
      <c r="A40" s="13" t="n">
        <v>36</v>
      </c>
      <c r="B40" s="20" t="s">
        <v>65</v>
      </c>
      <c r="C40" s="21" t="s">
        <v>66</v>
      </c>
      <c r="D40" s="22" t="s">
        <v>67</v>
      </c>
      <c r="E40" s="23" t="n">
        <v>46113</v>
      </c>
      <c r="F40" s="28" t="n">
        <v>152.881666</v>
      </c>
      <c r="G40" s="18" t="n">
        <f aca="false">F40*H40</f>
        <v>4433.568314</v>
      </c>
      <c r="H40" s="17" t="n">
        <v>29</v>
      </c>
      <c r="I40" s="19"/>
    </row>
    <row r="41" customFormat="false" ht="15.75" hidden="false" customHeight="true" outlineLevel="0" collapsed="false">
      <c r="A41" s="13" t="n">
        <v>37</v>
      </c>
      <c r="B41" s="20" t="s">
        <v>68</v>
      </c>
      <c r="C41" s="21" t="s">
        <v>13</v>
      </c>
      <c r="D41" s="22" t="s">
        <v>69</v>
      </c>
      <c r="E41" s="23" t="n">
        <v>46174</v>
      </c>
      <c r="F41" s="17" t="n">
        <v>11.3</v>
      </c>
      <c r="G41" s="18" t="n">
        <f aca="false">F41*H41</f>
        <v>45.2</v>
      </c>
      <c r="H41" s="17" t="n">
        <v>4</v>
      </c>
      <c r="I41" s="19" t="n">
        <v>40</v>
      </c>
    </row>
    <row r="42" customFormat="false" ht="15.75" hidden="false" customHeight="true" outlineLevel="0" collapsed="false">
      <c r="A42" s="13" t="n">
        <v>38</v>
      </c>
      <c r="B42" s="20" t="s">
        <v>70</v>
      </c>
      <c r="C42" s="21" t="s">
        <v>13</v>
      </c>
      <c r="D42" s="22" t="s">
        <v>71</v>
      </c>
      <c r="E42" s="23" t="n">
        <v>46692</v>
      </c>
      <c r="F42" s="17" t="n">
        <v>25.3</v>
      </c>
      <c r="G42" s="18" t="n">
        <f aca="false">F42*H42</f>
        <v>151.8</v>
      </c>
      <c r="H42" s="17" t="n">
        <v>6</v>
      </c>
      <c r="I42" s="19" t="n">
        <v>59</v>
      </c>
    </row>
    <row r="43" customFormat="false" ht="15.75" hidden="false" customHeight="true" outlineLevel="0" collapsed="false">
      <c r="A43" s="13" t="n">
        <v>39</v>
      </c>
      <c r="B43" s="20" t="s">
        <v>70</v>
      </c>
      <c r="C43" s="21" t="s">
        <v>13</v>
      </c>
      <c r="D43" s="22" t="s">
        <v>71</v>
      </c>
      <c r="E43" s="23" t="n">
        <v>46692</v>
      </c>
      <c r="F43" s="17" t="n">
        <v>25.3</v>
      </c>
      <c r="G43" s="18" t="n">
        <f aca="false">F43*H43</f>
        <v>50.6</v>
      </c>
      <c r="H43" s="17" t="n">
        <v>2</v>
      </c>
      <c r="I43" s="19" t="n">
        <v>11</v>
      </c>
    </row>
    <row r="44" customFormat="false" ht="15.75" hidden="false" customHeight="true" outlineLevel="0" collapsed="false">
      <c r="A44" s="13" t="n">
        <v>40</v>
      </c>
      <c r="B44" s="20" t="s">
        <v>72</v>
      </c>
      <c r="C44" s="21" t="s">
        <v>13</v>
      </c>
      <c r="D44" s="22" t="s">
        <v>71</v>
      </c>
      <c r="E44" s="23" t="n">
        <v>47150</v>
      </c>
      <c r="F44" s="17" t="n">
        <v>31.02</v>
      </c>
      <c r="G44" s="18" t="n">
        <f aca="false">F44*H44</f>
        <v>961.62</v>
      </c>
      <c r="H44" s="17" t="n">
        <v>31</v>
      </c>
      <c r="I44" s="19" t="n">
        <v>310</v>
      </c>
    </row>
    <row r="45" customFormat="false" ht="15.75" hidden="false" customHeight="true" outlineLevel="0" collapsed="false">
      <c r="A45" s="13" t="n">
        <v>41</v>
      </c>
      <c r="B45" s="20" t="s">
        <v>73</v>
      </c>
      <c r="C45" s="21" t="s">
        <v>13</v>
      </c>
      <c r="D45" s="22" t="s">
        <v>74</v>
      </c>
      <c r="E45" s="16" t="n">
        <v>46266</v>
      </c>
      <c r="F45" s="17" t="n">
        <v>90.63</v>
      </c>
      <c r="G45" s="18" t="n">
        <f aca="false">F45*H45</f>
        <v>271.89</v>
      </c>
      <c r="H45" s="17" t="n">
        <v>3</v>
      </c>
      <c r="I45" s="19" t="n">
        <v>29</v>
      </c>
    </row>
    <row r="46" customFormat="false" ht="15.75" hidden="false" customHeight="true" outlineLevel="0" collapsed="false">
      <c r="A46" s="13" t="n">
        <v>42</v>
      </c>
      <c r="B46" s="20" t="s">
        <v>73</v>
      </c>
      <c r="C46" s="21" t="s">
        <v>13</v>
      </c>
      <c r="D46" s="22" t="s">
        <v>74</v>
      </c>
      <c r="E46" s="16" t="n">
        <v>46266</v>
      </c>
      <c r="F46" s="17" t="n">
        <v>90.63</v>
      </c>
      <c r="G46" s="18" t="n">
        <f aca="false">F46*H46</f>
        <v>90.63</v>
      </c>
      <c r="H46" s="17" t="n">
        <v>1</v>
      </c>
      <c r="I46" s="19" t="n">
        <v>4</v>
      </c>
    </row>
    <row r="47" customFormat="false" ht="15.75" hidden="false" customHeight="true" outlineLevel="0" collapsed="false">
      <c r="A47" s="13" t="n">
        <v>43</v>
      </c>
      <c r="B47" s="20" t="s">
        <v>75</v>
      </c>
      <c r="C47" s="21" t="s">
        <v>13</v>
      </c>
      <c r="D47" s="22" t="s">
        <v>71</v>
      </c>
      <c r="E47" s="16" t="n">
        <v>46539</v>
      </c>
      <c r="F47" s="17" t="n">
        <v>18.31</v>
      </c>
      <c r="G47" s="18" t="n">
        <f aca="false">F47*H47</f>
        <v>109.86</v>
      </c>
      <c r="H47" s="17" t="n">
        <v>6</v>
      </c>
      <c r="I47" s="19" t="n">
        <v>57</v>
      </c>
    </row>
    <row r="48" customFormat="false" ht="15.75" hidden="false" customHeight="true" outlineLevel="0" collapsed="false">
      <c r="A48" s="13" t="n">
        <v>44</v>
      </c>
      <c r="B48" s="20" t="s">
        <v>76</v>
      </c>
      <c r="C48" s="21" t="s">
        <v>13</v>
      </c>
      <c r="D48" s="22" t="s">
        <v>71</v>
      </c>
      <c r="E48" s="16" t="n">
        <v>46813</v>
      </c>
      <c r="F48" s="17" t="n">
        <v>22.34</v>
      </c>
      <c r="G48" s="18" t="n">
        <f aca="false">F48*H48</f>
        <v>424.46</v>
      </c>
      <c r="H48" s="17" t="n">
        <v>19</v>
      </c>
      <c r="I48" s="19" t="n">
        <v>190</v>
      </c>
    </row>
    <row r="49" customFormat="false" ht="15.75" hidden="false" customHeight="true" outlineLevel="0" collapsed="false">
      <c r="A49" s="13" t="n">
        <v>45</v>
      </c>
      <c r="B49" s="20" t="s">
        <v>77</v>
      </c>
      <c r="C49" s="21" t="s">
        <v>16</v>
      </c>
      <c r="D49" s="22" t="s">
        <v>78</v>
      </c>
      <c r="E49" s="16" t="n">
        <v>46935</v>
      </c>
      <c r="F49" s="17" t="n">
        <v>16.2747</v>
      </c>
      <c r="G49" s="18" t="n">
        <f aca="false">F49*H49</f>
        <v>32.5494</v>
      </c>
      <c r="H49" s="17" t="n">
        <v>2</v>
      </c>
      <c r="I49" s="19"/>
    </row>
    <row r="50" customFormat="false" ht="15.75" hidden="false" customHeight="true" outlineLevel="0" collapsed="false">
      <c r="A50" s="13" t="n">
        <v>46</v>
      </c>
      <c r="B50" s="20" t="s">
        <v>79</v>
      </c>
      <c r="C50" s="21" t="s">
        <v>16</v>
      </c>
      <c r="D50" s="22" t="s">
        <v>67</v>
      </c>
      <c r="E50" s="16" t="n">
        <v>46935</v>
      </c>
      <c r="F50" s="17" t="n">
        <v>16.76</v>
      </c>
      <c r="G50" s="18" t="n">
        <f aca="false">F50*H50-0.08</f>
        <v>335.12</v>
      </c>
      <c r="H50" s="17" t="n">
        <v>20</v>
      </c>
      <c r="I50" s="19"/>
    </row>
    <row r="51" customFormat="false" ht="15.75" hidden="false" customHeight="true" outlineLevel="0" collapsed="false">
      <c r="A51" s="13" t="n">
        <v>47</v>
      </c>
      <c r="B51" s="20" t="s">
        <v>79</v>
      </c>
      <c r="C51" s="21" t="s">
        <v>16</v>
      </c>
      <c r="D51" s="22" t="s">
        <v>67</v>
      </c>
      <c r="E51" s="16" t="n">
        <v>46905</v>
      </c>
      <c r="F51" s="17" t="n">
        <v>16.76</v>
      </c>
      <c r="G51" s="18" t="n">
        <f aca="false">F51*H51-0.04</f>
        <v>167.56</v>
      </c>
      <c r="H51" s="17" t="n">
        <v>10</v>
      </c>
      <c r="I51" s="19"/>
    </row>
    <row r="52" customFormat="false" ht="15.75" hidden="false" customHeight="true" outlineLevel="0" collapsed="false">
      <c r="A52" s="13" t="n">
        <v>48</v>
      </c>
      <c r="B52" s="20" t="s">
        <v>80</v>
      </c>
      <c r="C52" s="21" t="s">
        <v>13</v>
      </c>
      <c r="D52" s="22" t="s">
        <v>78</v>
      </c>
      <c r="E52" s="16" t="n">
        <v>46478</v>
      </c>
      <c r="F52" s="17" t="n">
        <v>17.66</v>
      </c>
      <c r="G52" s="18" t="n">
        <f aca="false">F52*H52</f>
        <v>353.2</v>
      </c>
      <c r="H52" s="17" t="n">
        <v>20</v>
      </c>
      <c r="I52" s="19"/>
    </row>
    <row r="53" customFormat="false" ht="15.75" hidden="false" customHeight="true" outlineLevel="0" collapsed="false">
      <c r="A53" s="13" t="n">
        <v>49</v>
      </c>
      <c r="B53" s="20" t="s">
        <v>81</v>
      </c>
      <c r="C53" s="21" t="s">
        <v>13</v>
      </c>
      <c r="D53" s="22" t="s">
        <v>82</v>
      </c>
      <c r="E53" s="23" t="n">
        <v>46327</v>
      </c>
      <c r="F53" s="17" t="n">
        <v>14.787</v>
      </c>
      <c r="G53" s="18" t="n">
        <f aca="false">F53*H53</f>
        <v>103.509</v>
      </c>
      <c r="H53" s="17" t="n">
        <v>7</v>
      </c>
      <c r="I53" s="19" t="n">
        <v>35</v>
      </c>
    </row>
    <row r="54" customFormat="false" ht="15.75" hidden="false" customHeight="true" outlineLevel="0" collapsed="false">
      <c r="A54" s="13" t="n">
        <v>50</v>
      </c>
      <c r="B54" s="20" t="s">
        <v>83</v>
      </c>
      <c r="C54" s="21" t="s">
        <v>13</v>
      </c>
      <c r="D54" s="22" t="s">
        <v>84</v>
      </c>
      <c r="E54" s="16" t="n">
        <v>46357</v>
      </c>
      <c r="F54" s="17" t="n">
        <v>16.5</v>
      </c>
      <c r="G54" s="18" t="n">
        <f aca="false">F54*H54</f>
        <v>495</v>
      </c>
      <c r="H54" s="17" t="n">
        <v>30</v>
      </c>
      <c r="I54" s="19" t="n">
        <v>300</v>
      </c>
    </row>
    <row r="55" customFormat="false" ht="15.75" hidden="false" customHeight="true" outlineLevel="0" collapsed="false">
      <c r="A55" s="13" t="n">
        <v>51</v>
      </c>
      <c r="B55" s="20" t="s">
        <v>83</v>
      </c>
      <c r="C55" s="21" t="s">
        <v>13</v>
      </c>
      <c r="D55" s="22" t="s">
        <v>84</v>
      </c>
      <c r="E55" s="16" t="n">
        <v>46357</v>
      </c>
      <c r="F55" s="17" t="n">
        <v>16.5</v>
      </c>
      <c r="G55" s="18" t="n">
        <f aca="false">F55*H55</f>
        <v>49.5</v>
      </c>
      <c r="H55" s="17" t="n">
        <v>3</v>
      </c>
      <c r="I55" s="19" t="n">
        <v>27</v>
      </c>
    </row>
    <row r="56" customFormat="false" ht="15.75" hidden="false" customHeight="true" outlineLevel="0" collapsed="false">
      <c r="A56" s="13" t="n">
        <v>52</v>
      </c>
      <c r="B56" s="29" t="s">
        <v>85</v>
      </c>
      <c r="C56" s="21" t="s">
        <v>16</v>
      </c>
      <c r="D56" s="30" t="s">
        <v>86</v>
      </c>
      <c r="E56" s="16" t="n">
        <v>46023</v>
      </c>
      <c r="F56" s="18" t="n">
        <v>20.48</v>
      </c>
      <c r="G56" s="17" t="n">
        <f aca="false">F56*H56-0.02</f>
        <v>184.3</v>
      </c>
      <c r="H56" s="17" t="n">
        <v>9</v>
      </c>
      <c r="I56" s="19"/>
    </row>
    <row r="57" customFormat="false" ht="15.75" hidden="false" customHeight="true" outlineLevel="0" collapsed="false">
      <c r="A57" s="13" t="n">
        <v>53</v>
      </c>
      <c r="B57" s="20" t="s">
        <v>85</v>
      </c>
      <c r="C57" s="21" t="s">
        <v>16</v>
      </c>
      <c r="D57" s="22" t="s">
        <v>86</v>
      </c>
      <c r="E57" s="16" t="n">
        <v>46508</v>
      </c>
      <c r="F57" s="17" t="n">
        <v>11.78</v>
      </c>
      <c r="G57" s="17" t="n">
        <f aca="false">F57*H57+0.07</f>
        <v>1178.07</v>
      </c>
      <c r="H57" s="17" t="n">
        <v>100</v>
      </c>
      <c r="I57" s="19"/>
    </row>
    <row r="58" customFormat="false" ht="15.75" hidden="false" customHeight="true" outlineLevel="0" collapsed="false">
      <c r="A58" s="13" t="n">
        <v>54</v>
      </c>
      <c r="B58" s="20" t="s">
        <v>87</v>
      </c>
      <c r="C58" s="21" t="s">
        <v>16</v>
      </c>
      <c r="D58" s="22" t="s">
        <v>67</v>
      </c>
      <c r="E58" s="16" t="n">
        <v>46054</v>
      </c>
      <c r="F58" s="17" t="n">
        <v>69.85</v>
      </c>
      <c r="G58" s="18" t="n">
        <f aca="false">F58*H58</f>
        <v>209.55</v>
      </c>
      <c r="H58" s="17" t="n">
        <v>3</v>
      </c>
      <c r="I58" s="19"/>
    </row>
    <row r="59" customFormat="false" ht="25.3" hidden="false" customHeight="false" outlineLevel="0" collapsed="false">
      <c r="A59" s="13" t="n">
        <v>55</v>
      </c>
      <c r="B59" s="20" t="s">
        <v>88</v>
      </c>
      <c r="C59" s="21" t="s">
        <v>13</v>
      </c>
      <c r="D59" s="22" t="s">
        <v>89</v>
      </c>
      <c r="E59" s="16" t="n">
        <v>46569</v>
      </c>
      <c r="F59" s="17" t="n">
        <v>77.43</v>
      </c>
      <c r="G59" s="18" t="n">
        <f aca="false">F59*H59-0.01</f>
        <v>232.28</v>
      </c>
      <c r="H59" s="17" t="n">
        <v>3</v>
      </c>
      <c r="I59" s="19"/>
    </row>
    <row r="60" customFormat="false" ht="15.75" hidden="false" customHeight="false" outlineLevel="0" collapsed="false">
      <c r="A60" s="13" t="n">
        <v>56</v>
      </c>
      <c r="B60" s="20" t="s">
        <v>90</v>
      </c>
      <c r="C60" s="21" t="s">
        <v>16</v>
      </c>
      <c r="D60" s="22" t="s">
        <v>91</v>
      </c>
      <c r="E60" s="16" t="n">
        <v>46388</v>
      </c>
      <c r="F60" s="17" t="n">
        <v>28.37</v>
      </c>
      <c r="G60" s="17" t="n">
        <f aca="false">F60*H60</f>
        <v>170.22</v>
      </c>
      <c r="H60" s="17" t="n">
        <v>6</v>
      </c>
      <c r="I60" s="19"/>
    </row>
    <row r="61" customFormat="false" ht="15.75" hidden="false" customHeight="true" outlineLevel="0" collapsed="false">
      <c r="A61" s="13" t="n">
        <v>57</v>
      </c>
      <c r="B61" s="20" t="s">
        <v>92</v>
      </c>
      <c r="C61" s="21" t="s">
        <v>16</v>
      </c>
      <c r="D61" s="22" t="s">
        <v>86</v>
      </c>
      <c r="E61" s="23" t="n">
        <v>46784</v>
      </c>
      <c r="F61" s="18" t="n">
        <v>27</v>
      </c>
      <c r="G61" s="18" t="n">
        <f aca="false">F61*H61</f>
        <v>10557</v>
      </c>
      <c r="H61" s="17" t="n">
        <v>391</v>
      </c>
      <c r="I61" s="19"/>
    </row>
    <row r="62" customFormat="false" ht="15.75" hidden="false" customHeight="true" outlineLevel="0" collapsed="false">
      <c r="A62" s="13" t="n">
        <v>58</v>
      </c>
      <c r="B62" s="20" t="s">
        <v>93</v>
      </c>
      <c r="C62" s="21" t="s">
        <v>40</v>
      </c>
      <c r="D62" s="22" t="s">
        <v>74</v>
      </c>
      <c r="E62" s="16" t="n">
        <v>46784</v>
      </c>
      <c r="F62" s="18" t="n">
        <v>26.96</v>
      </c>
      <c r="G62" s="17" t="n">
        <f aca="false">F62*H62</f>
        <v>26.96</v>
      </c>
      <c r="H62" s="17" t="n">
        <v>1</v>
      </c>
      <c r="I62" s="19" t="n">
        <v>5</v>
      </c>
    </row>
    <row r="63" customFormat="false" ht="15.75" hidden="false" customHeight="true" outlineLevel="0" collapsed="false">
      <c r="A63" s="13" t="n">
        <v>59</v>
      </c>
      <c r="B63" s="20" t="s">
        <v>94</v>
      </c>
      <c r="C63" s="21" t="s">
        <v>66</v>
      </c>
      <c r="D63" s="22" t="s">
        <v>67</v>
      </c>
      <c r="E63" s="16" t="n">
        <v>46113</v>
      </c>
      <c r="F63" s="28" t="n">
        <v>26.36466</v>
      </c>
      <c r="G63" s="18" t="n">
        <f aca="false">F63*H63</f>
        <v>738.21048</v>
      </c>
      <c r="H63" s="17" t="n">
        <v>28</v>
      </c>
      <c r="I63" s="19"/>
    </row>
    <row r="64" customFormat="false" ht="15.75" hidden="false" customHeight="true" outlineLevel="0" collapsed="false">
      <c r="A64" s="13" t="n">
        <v>60</v>
      </c>
      <c r="B64" s="20" t="s">
        <v>95</v>
      </c>
      <c r="C64" s="21" t="s">
        <v>13</v>
      </c>
      <c r="D64" s="22" t="s">
        <v>96</v>
      </c>
      <c r="E64" s="16" t="n">
        <v>46327</v>
      </c>
      <c r="F64" s="17" t="n">
        <v>16.48</v>
      </c>
      <c r="G64" s="18" t="n">
        <f aca="false">F64*H64</f>
        <v>49.44</v>
      </c>
      <c r="H64" s="17" t="n">
        <v>3</v>
      </c>
      <c r="I64" s="19" t="n">
        <v>150</v>
      </c>
    </row>
    <row r="65" customFormat="false" ht="15.75" hidden="false" customHeight="true" outlineLevel="0" collapsed="false">
      <c r="A65" s="13" t="n">
        <v>61</v>
      </c>
      <c r="B65" s="20" t="s">
        <v>97</v>
      </c>
      <c r="C65" s="21" t="s">
        <v>13</v>
      </c>
      <c r="D65" s="22" t="s">
        <v>98</v>
      </c>
      <c r="E65" s="16" t="n">
        <v>46357</v>
      </c>
      <c r="F65" s="17" t="n">
        <v>45.143</v>
      </c>
      <c r="G65" s="17" t="n">
        <f aca="false">F65*H65</f>
        <v>180.572</v>
      </c>
      <c r="H65" s="17" t="n">
        <v>4</v>
      </c>
      <c r="I65" s="19" t="n">
        <v>80</v>
      </c>
    </row>
    <row r="66" customFormat="false" ht="15.75" hidden="false" customHeight="true" outlineLevel="0" collapsed="false">
      <c r="A66" s="13" t="n">
        <v>62</v>
      </c>
      <c r="B66" s="20" t="s">
        <v>99</v>
      </c>
      <c r="C66" s="21" t="s">
        <v>13</v>
      </c>
      <c r="D66" s="22" t="s">
        <v>30</v>
      </c>
      <c r="E66" s="16" t="n">
        <v>46753</v>
      </c>
      <c r="F66" s="18" t="n">
        <v>33.73</v>
      </c>
      <c r="G66" s="17" t="n">
        <f aca="false">F66*H66-0.04</f>
        <v>337.26</v>
      </c>
      <c r="H66" s="17" t="n">
        <v>10</v>
      </c>
      <c r="I66" s="19" t="n">
        <v>100</v>
      </c>
    </row>
    <row r="67" customFormat="false" ht="15.75" hidden="false" customHeight="true" outlineLevel="0" collapsed="false">
      <c r="A67" s="13" t="n">
        <v>63</v>
      </c>
      <c r="B67" s="20" t="s">
        <v>100</v>
      </c>
      <c r="C67" s="21" t="s">
        <v>13</v>
      </c>
      <c r="D67" s="22" t="s">
        <v>82</v>
      </c>
      <c r="E67" s="16" t="n">
        <v>46235</v>
      </c>
      <c r="F67" s="18" t="n">
        <v>71.018</v>
      </c>
      <c r="G67" s="18" t="n">
        <f aca="false">F67*H67-0.01</f>
        <v>355.08</v>
      </c>
      <c r="H67" s="17" t="n">
        <v>5</v>
      </c>
      <c r="I67" s="19" t="n">
        <v>25</v>
      </c>
    </row>
    <row r="68" customFormat="false" ht="15.75" hidden="false" customHeight="true" outlineLevel="0" collapsed="false">
      <c r="A68" s="13" t="n">
        <v>64</v>
      </c>
      <c r="B68" s="20" t="s">
        <v>101</v>
      </c>
      <c r="C68" s="21" t="s">
        <v>13</v>
      </c>
      <c r="D68" s="22" t="s">
        <v>82</v>
      </c>
      <c r="E68" s="16" t="n">
        <v>46235</v>
      </c>
      <c r="F68" s="17" t="n">
        <v>71.02</v>
      </c>
      <c r="G68" s="18" t="n">
        <f aca="false">F68*H68-0.01</f>
        <v>142.03</v>
      </c>
      <c r="H68" s="17" t="n">
        <v>2</v>
      </c>
      <c r="I68" s="19" t="n">
        <v>6</v>
      </c>
    </row>
    <row r="69" customFormat="false" ht="15.75" hidden="false" customHeight="true" outlineLevel="0" collapsed="false">
      <c r="A69" s="13" t="n">
        <v>65</v>
      </c>
      <c r="B69" s="14" t="s">
        <v>102</v>
      </c>
      <c r="C69" s="6" t="s">
        <v>16</v>
      </c>
      <c r="D69" s="9" t="s">
        <v>103</v>
      </c>
      <c r="E69" s="31" t="n">
        <v>46447</v>
      </c>
      <c r="F69" s="17" t="n">
        <v>15.13</v>
      </c>
      <c r="G69" s="18" t="n">
        <f aca="false">F69*H69</f>
        <v>75.65</v>
      </c>
      <c r="H69" s="17" t="n">
        <v>5</v>
      </c>
      <c r="I69" s="32"/>
    </row>
    <row r="70" customFormat="false" ht="15.75" hidden="false" customHeight="true" outlineLevel="0" collapsed="false">
      <c r="A70" s="13" t="n">
        <v>66</v>
      </c>
      <c r="B70" s="33" t="s">
        <v>104</v>
      </c>
      <c r="C70" s="6"/>
      <c r="D70" s="9"/>
      <c r="E70" s="31" t="n">
        <v>46113</v>
      </c>
      <c r="F70" s="18" t="n">
        <v>3234.61</v>
      </c>
      <c r="G70" s="18" t="n">
        <f aca="false">F70*H70</f>
        <v>245830.36</v>
      </c>
      <c r="H70" s="17" t="n">
        <v>76</v>
      </c>
      <c r="I70" s="32" t="n">
        <v>760</v>
      </c>
    </row>
    <row r="71" customFormat="false" ht="15.75" hidden="false" customHeight="true" outlineLevel="0" collapsed="false">
      <c r="A71" s="13" t="n">
        <v>67</v>
      </c>
      <c r="B71" s="33" t="s">
        <v>105</v>
      </c>
      <c r="C71" s="6" t="s">
        <v>106</v>
      </c>
      <c r="D71" s="9"/>
      <c r="E71" s="31" t="n">
        <v>46174</v>
      </c>
      <c r="F71" s="18" t="n">
        <v>2.14</v>
      </c>
      <c r="G71" s="18" t="n">
        <f aca="false">F71*H71</f>
        <v>770.4</v>
      </c>
      <c r="H71" s="17" t="n">
        <v>360</v>
      </c>
      <c r="I71" s="32"/>
    </row>
    <row r="72" customFormat="false" ht="20.45" hidden="false" customHeight="false" outlineLevel="0" collapsed="false">
      <c r="A72" s="13" t="n">
        <v>68</v>
      </c>
      <c r="B72" s="34" t="s">
        <v>107</v>
      </c>
      <c r="C72" s="35"/>
      <c r="D72" s="30" t="s">
        <v>108</v>
      </c>
      <c r="E72" s="16"/>
      <c r="F72" s="18" t="n">
        <v>72</v>
      </c>
      <c r="G72" s="18" t="n">
        <f aca="false">F72*H72</f>
        <v>4536</v>
      </c>
      <c r="H72" s="17" t="n">
        <v>63</v>
      </c>
      <c r="I72" s="32"/>
    </row>
    <row r="73" customFormat="false" ht="15.75" hidden="false" customHeight="true" outlineLevel="0" collapsed="false">
      <c r="A73" s="13" t="n">
        <v>69</v>
      </c>
      <c r="B73" s="36" t="s">
        <v>109</v>
      </c>
      <c r="C73" s="35" t="s">
        <v>13</v>
      </c>
      <c r="D73" s="30" t="s">
        <v>110</v>
      </c>
      <c r="E73" s="16"/>
      <c r="F73" s="18" t="n">
        <v>980</v>
      </c>
      <c r="G73" s="18" t="n">
        <f aca="false">F73*H73</f>
        <v>62720</v>
      </c>
      <c r="H73" s="17" t="n">
        <v>64</v>
      </c>
      <c r="I73" s="32" t="n">
        <v>6395</v>
      </c>
    </row>
    <row r="74" customFormat="false" ht="25.3" hidden="false" customHeight="false" outlineLevel="0" collapsed="false">
      <c r="A74" s="13" t="n">
        <v>70</v>
      </c>
      <c r="B74" s="34" t="s">
        <v>111</v>
      </c>
      <c r="C74" s="35"/>
      <c r="D74" s="22" t="s">
        <v>112</v>
      </c>
      <c r="E74" s="16"/>
      <c r="F74" s="18" t="n">
        <v>37</v>
      </c>
      <c r="G74" s="18" t="n">
        <f aca="false">F74*H74</f>
        <v>2442</v>
      </c>
      <c r="H74" s="17" t="n">
        <v>66</v>
      </c>
      <c r="I74" s="27"/>
    </row>
    <row r="75" customFormat="false" ht="15.75" hidden="false" customHeight="true" outlineLevel="0" collapsed="false">
      <c r="A75" s="13" t="n">
        <v>71</v>
      </c>
      <c r="B75" s="34" t="s">
        <v>113</v>
      </c>
      <c r="C75" s="35"/>
      <c r="D75" s="22" t="s">
        <v>112</v>
      </c>
      <c r="E75" s="16"/>
      <c r="F75" s="18" t="n">
        <v>39</v>
      </c>
      <c r="G75" s="18" t="n">
        <f aca="false">F75*H75</f>
        <v>2535</v>
      </c>
      <c r="H75" s="17" t="n">
        <v>65</v>
      </c>
      <c r="I75" s="27"/>
    </row>
    <row r="76" customFormat="false" ht="25.3" hidden="false" customHeight="false" outlineLevel="0" collapsed="false">
      <c r="A76" s="13" t="n">
        <v>72</v>
      </c>
      <c r="B76" s="34" t="s">
        <v>114</v>
      </c>
      <c r="C76" s="35"/>
      <c r="D76" s="22" t="s">
        <v>112</v>
      </c>
      <c r="E76" s="16" t="n">
        <v>46235</v>
      </c>
      <c r="F76" s="18" t="n">
        <v>37</v>
      </c>
      <c r="G76" s="18" t="n">
        <f aca="false">F76*H76</f>
        <v>1739</v>
      </c>
      <c r="H76" s="17" t="n">
        <v>47</v>
      </c>
      <c r="I76" s="27"/>
    </row>
    <row r="77" customFormat="false" ht="16.5" hidden="false" customHeight="true" outlineLevel="0" collapsed="false">
      <c r="A77" s="13" t="n">
        <v>73</v>
      </c>
      <c r="B77" s="34" t="s">
        <v>115</v>
      </c>
      <c r="C77" s="35"/>
      <c r="D77" s="22" t="s">
        <v>116</v>
      </c>
      <c r="E77" s="23" t="n">
        <v>46327</v>
      </c>
      <c r="F77" s="18" t="n">
        <v>85</v>
      </c>
      <c r="G77" s="18" t="n">
        <f aca="false">F77*H77</f>
        <v>8160</v>
      </c>
      <c r="H77" s="17" t="n">
        <v>96</v>
      </c>
      <c r="I77" s="27"/>
    </row>
    <row r="78" customFormat="false" ht="25.3" hidden="false" customHeight="false" outlineLevel="0" collapsed="false">
      <c r="A78" s="13" t="n">
        <v>74</v>
      </c>
      <c r="B78" s="34" t="s">
        <v>117</v>
      </c>
      <c r="C78" s="35"/>
      <c r="D78" s="22" t="s">
        <v>118</v>
      </c>
      <c r="E78" s="16"/>
      <c r="F78" s="18" t="n">
        <v>40</v>
      </c>
      <c r="G78" s="18" t="n">
        <f aca="false">F78*H78</f>
        <v>15440</v>
      </c>
      <c r="H78" s="17" t="n">
        <v>386</v>
      </c>
      <c r="I78" s="27"/>
    </row>
    <row r="79" customFormat="false" ht="15.75" hidden="false" customHeight="true" outlineLevel="0" collapsed="false">
      <c r="A79" s="13" t="n">
        <v>75</v>
      </c>
      <c r="B79" s="34" t="s">
        <v>119</v>
      </c>
      <c r="C79" s="35"/>
      <c r="D79" s="22"/>
      <c r="E79" s="16"/>
      <c r="F79" s="17" t="n">
        <v>2.8</v>
      </c>
      <c r="G79" s="18" t="n">
        <f aca="false">F79*H79</f>
        <v>644</v>
      </c>
      <c r="H79" s="17" t="n">
        <v>230</v>
      </c>
      <c r="I79" s="27"/>
    </row>
    <row r="80" customFormat="false" ht="15.75" hidden="false" customHeight="true" outlineLevel="0" collapsed="false">
      <c r="A80" s="13" t="n">
        <v>76</v>
      </c>
      <c r="B80" s="34" t="s">
        <v>120</v>
      </c>
      <c r="C80" s="35"/>
      <c r="D80" s="22"/>
      <c r="E80" s="16"/>
      <c r="F80" s="17" t="n">
        <v>16.03</v>
      </c>
      <c r="G80" s="18" t="n">
        <f aca="false">F80*H80</f>
        <v>1586.97</v>
      </c>
      <c r="H80" s="17" t="n">
        <v>99</v>
      </c>
      <c r="I80" s="27"/>
    </row>
    <row r="81" customFormat="false" ht="25.3" hidden="false" customHeight="false" outlineLevel="0" collapsed="false">
      <c r="A81" s="13" t="n">
        <v>77</v>
      </c>
      <c r="B81" s="34" t="s">
        <v>121</v>
      </c>
      <c r="C81" s="35"/>
      <c r="D81" s="22" t="s">
        <v>122</v>
      </c>
      <c r="E81" s="16"/>
      <c r="F81" s="17" t="n">
        <v>87</v>
      </c>
      <c r="G81" s="18" t="n">
        <f aca="false">F81*H81</f>
        <v>66990</v>
      </c>
      <c r="H81" s="17" t="n">
        <v>770</v>
      </c>
      <c r="I81" s="27"/>
    </row>
    <row r="82" customFormat="false" ht="30.75" hidden="false" customHeight="true" outlineLevel="0" collapsed="false">
      <c r="A82" s="13" t="n">
        <v>78</v>
      </c>
      <c r="B82" s="34" t="s">
        <v>123</v>
      </c>
      <c r="C82" s="35" t="s">
        <v>106</v>
      </c>
      <c r="D82" s="22"/>
      <c r="E82" s="16" t="n">
        <v>46357</v>
      </c>
      <c r="F82" s="17" t="n">
        <v>2.8</v>
      </c>
      <c r="G82" s="18" t="n">
        <f aca="false">F82*H82</f>
        <v>1400</v>
      </c>
      <c r="H82" s="17" t="n">
        <v>500</v>
      </c>
      <c r="I82" s="27"/>
    </row>
    <row r="83" customFormat="false" ht="15.75" hidden="false" customHeight="true" outlineLevel="0" collapsed="false">
      <c r="A83" s="13" t="n">
        <v>79</v>
      </c>
      <c r="B83" s="34" t="s">
        <v>124</v>
      </c>
      <c r="C83" s="35" t="s">
        <v>106</v>
      </c>
      <c r="D83" s="22"/>
      <c r="E83" s="16" t="n">
        <v>46327</v>
      </c>
      <c r="F83" s="17" t="n">
        <v>1.55</v>
      </c>
      <c r="G83" s="18" t="n">
        <f aca="false">F83*H83</f>
        <v>1302</v>
      </c>
      <c r="H83" s="17" t="n">
        <v>840</v>
      </c>
      <c r="I83" s="27"/>
    </row>
    <row r="84" customFormat="false" ht="15.75" hidden="false" customHeight="true" outlineLevel="0" collapsed="false">
      <c r="A84" s="13" t="n">
        <v>802</v>
      </c>
      <c r="B84" s="34" t="s">
        <v>125</v>
      </c>
      <c r="C84" s="35" t="s">
        <v>106</v>
      </c>
      <c r="D84" s="22"/>
      <c r="E84" s="16" t="n">
        <v>46023</v>
      </c>
      <c r="F84" s="17" t="n">
        <v>15.94</v>
      </c>
      <c r="G84" s="17" t="n">
        <f aca="false">F84*H84</f>
        <v>79.7</v>
      </c>
      <c r="H84" s="17" t="n">
        <v>5</v>
      </c>
      <c r="I84" s="27"/>
    </row>
    <row r="85" customFormat="false" ht="15.75" hidden="false" customHeight="true" outlineLevel="0" collapsed="false">
      <c r="A85" s="13" t="n">
        <v>81</v>
      </c>
      <c r="B85" s="37" t="s">
        <v>126</v>
      </c>
      <c r="C85" s="35" t="s">
        <v>106</v>
      </c>
      <c r="D85" s="22"/>
      <c r="E85" s="16" t="n">
        <v>46023</v>
      </c>
      <c r="F85" s="17" t="n">
        <v>31.55</v>
      </c>
      <c r="G85" s="18" t="n">
        <f aca="false">F85*H85</f>
        <v>63.1</v>
      </c>
      <c r="H85" s="17" t="n">
        <v>2</v>
      </c>
      <c r="I85" s="27"/>
    </row>
    <row r="86" customFormat="false" ht="15.75" hidden="false" customHeight="true" outlineLevel="0" collapsed="false">
      <c r="A86" s="13" t="n">
        <v>82</v>
      </c>
      <c r="B86" s="37" t="s">
        <v>127</v>
      </c>
      <c r="C86" s="35" t="s">
        <v>106</v>
      </c>
      <c r="D86" s="22"/>
      <c r="E86" s="16" t="n">
        <v>46023</v>
      </c>
      <c r="F86" s="17" t="n">
        <v>53.39</v>
      </c>
      <c r="G86" s="18" t="n">
        <f aca="false">F86*H86</f>
        <v>53.39</v>
      </c>
      <c r="H86" s="17" t="n">
        <v>1</v>
      </c>
      <c r="I86" s="27"/>
    </row>
    <row r="87" customFormat="false" ht="25.3" hidden="false" customHeight="false" outlineLevel="0" collapsed="false">
      <c r="A87" s="13" t="n">
        <v>83</v>
      </c>
      <c r="B87" s="37" t="s">
        <v>128</v>
      </c>
      <c r="C87" s="35" t="s">
        <v>106</v>
      </c>
      <c r="D87" s="22"/>
      <c r="E87" s="16" t="n">
        <v>46357</v>
      </c>
      <c r="F87" s="18" t="n">
        <v>5</v>
      </c>
      <c r="G87" s="18" t="n">
        <f aca="false">F87*H87</f>
        <v>115</v>
      </c>
      <c r="H87" s="17" t="n">
        <v>23</v>
      </c>
      <c r="I87" s="27"/>
    </row>
    <row r="88" customFormat="false" ht="15.75" hidden="true" customHeight="false" outlineLevel="0" collapsed="false">
      <c r="A88" s="13" t="n">
        <v>89</v>
      </c>
      <c r="B88" s="37" t="s">
        <v>129</v>
      </c>
      <c r="C88" s="38" t="s">
        <v>106</v>
      </c>
      <c r="D88" s="22"/>
      <c r="E88" s="16"/>
      <c r="F88" s="17" t="n">
        <v>7.46</v>
      </c>
      <c r="G88" s="18" t="n">
        <f aca="false">F88*H88</f>
        <v>141.74</v>
      </c>
      <c r="H88" s="17" t="n">
        <v>19</v>
      </c>
      <c r="I88" s="27"/>
    </row>
    <row r="89" customFormat="false" ht="15.75" hidden="true" customHeight="false" outlineLevel="0" collapsed="false">
      <c r="A89" s="13" t="n">
        <v>90</v>
      </c>
      <c r="B89" s="37" t="s">
        <v>129</v>
      </c>
      <c r="C89" s="38" t="s">
        <v>106</v>
      </c>
      <c r="D89" s="22"/>
      <c r="E89" s="16"/>
      <c r="F89" s="17" t="n">
        <v>7.58</v>
      </c>
      <c r="G89" s="18" t="n">
        <f aca="false">F89*H89</f>
        <v>7.58</v>
      </c>
      <c r="H89" s="17" t="n">
        <v>1</v>
      </c>
      <c r="I89" s="27"/>
    </row>
    <row r="90" customFormat="false" ht="15.75" hidden="true" customHeight="false" outlineLevel="0" collapsed="false">
      <c r="A90" s="13" t="n">
        <v>91</v>
      </c>
      <c r="B90" s="39" t="s">
        <v>130</v>
      </c>
      <c r="C90" s="38" t="s">
        <v>106</v>
      </c>
      <c r="D90" s="22"/>
      <c r="E90" s="16" t="n">
        <v>47939</v>
      </c>
      <c r="F90" s="17" t="n">
        <v>8.24</v>
      </c>
      <c r="G90" s="18" t="n">
        <f aca="false">F90*H90</f>
        <v>173.04</v>
      </c>
      <c r="H90" s="17" t="n">
        <v>21</v>
      </c>
      <c r="I90" s="27"/>
    </row>
    <row r="91" customFormat="false" ht="25.3" hidden="false" customHeight="false" outlineLevel="0" collapsed="false">
      <c r="A91" s="13" t="n">
        <v>84</v>
      </c>
      <c r="B91" s="40" t="s">
        <v>131</v>
      </c>
      <c r="C91" s="35" t="s">
        <v>106</v>
      </c>
      <c r="D91" s="22"/>
      <c r="E91" s="16" t="n">
        <v>64193</v>
      </c>
      <c r="F91" s="17" t="n">
        <v>21.2</v>
      </c>
      <c r="G91" s="18" t="n">
        <f aca="false">F91*H91</f>
        <v>2332</v>
      </c>
      <c r="H91" s="17" t="n">
        <v>110</v>
      </c>
      <c r="I91" s="27"/>
    </row>
    <row r="92" customFormat="false" ht="16.5" hidden="false" customHeight="true" outlineLevel="0" collapsed="false">
      <c r="A92" s="13" t="n">
        <v>85</v>
      </c>
      <c r="B92" s="40" t="s">
        <v>132</v>
      </c>
      <c r="C92" s="35" t="s">
        <v>106</v>
      </c>
      <c r="D92" s="22"/>
      <c r="E92" s="16" t="n">
        <v>46447</v>
      </c>
      <c r="F92" s="17" t="n">
        <v>11.15</v>
      </c>
      <c r="G92" s="17" t="n">
        <f aca="false">F92*H92</f>
        <v>724.75</v>
      </c>
      <c r="H92" s="17" t="n">
        <v>65</v>
      </c>
      <c r="I92" s="27"/>
    </row>
    <row r="93" customFormat="false" ht="32.25" hidden="false" customHeight="true" outlineLevel="0" collapsed="false">
      <c r="A93" s="13" t="n">
        <v>86</v>
      </c>
      <c r="B93" s="40" t="s">
        <v>133</v>
      </c>
      <c r="C93" s="35" t="s">
        <v>106</v>
      </c>
      <c r="D93" s="22" t="s">
        <v>110</v>
      </c>
      <c r="E93" s="16"/>
      <c r="F93" s="17" t="n">
        <v>3.75</v>
      </c>
      <c r="G93" s="18" t="n">
        <f aca="false">F93*H93</f>
        <v>562.5</v>
      </c>
      <c r="H93" s="17" t="n">
        <v>150</v>
      </c>
      <c r="I93" s="27"/>
    </row>
    <row r="94" customFormat="false" ht="16.5" hidden="false" customHeight="true" outlineLevel="0" collapsed="false">
      <c r="A94" s="13" t="n">
        <v>87</v>
      </c>
      <c r="B94" s="40" t="s">
        <v>134</v>
      </c>
      <c r="C94" s="35" t="s">
        <v>106</v>
      </c>
      <c r="D94" s="22"/>
      <c r="E94" s="16" t="n">
        <v>46235</v>
      </c>
      <c r="F94" s="17" t="n">
        <v>3.852</v>
      </c>
      <c r="G94" s="18" t="n">
        <f aca="false">F94*H94</f>
        <v>5970.6</v>
      </c>
      <c r="H94" s="17" t="n">
        <v>1550</v>
      </c>
      <c r="I94" s="27"/>
    </row>
    <row r="95" customFormat="false" ht="25.3" hidden="false" customHeight="false" outlineLevel="0" collapsed="false">
      <c r="A95" s="13" t="n">
        <v>88</v>
      </c>
      <c r="B95" s="40" t="s">
        <v>135</v>
      </c>
      <c r="C95" s="35" t="s">
        <v>106</v>
      </c>
      <c r="D95" s="22"/>
      <c r="E95" s="16" t="n">
        <v>47574</v>
      </c>
      <c r="F95" s="17" t="n">
        <v>2.247</v>
      </c>
      <c r="G95" s="18" t="n">
        <f aca="false">F95*H95</f>
        <v>6741</v>
      </c>
      <c r="H95" s="17" t="n">
        <v>3000</v>
      </c>
      <c r="I95" s="19"/>
    </row>
    <row r="96" customFormat="false" ht="15.75" hidden="false" customHeight="true" outlineLevel="0" collapsed="false">
      <c r="A96" s="13" t="n">
        <v>89</v>
      </c>
      <c r="B96" s="40" t="s">
        <v>136</v>
      </c>
      <c r="C96" s="35" t="s">
        <v>13</v>
      </c>
      <c r="D96" s="22" t="s">
        <v>137</v>
      </c>
      <c r="E96" s="16" t="n">
        <v>46600</v>
      </c>
      <c r="F96" s="17" t="n">
        <v>74.9</v>
      </c>
      <c r="G96" s="18" t="n">
        <f aca="false">F96*H96</f>
        <v>749</v>
      </c>
      <c r="H96" s="17" t="n">
        <v>10</v>
      </c>
      <c r="I96" s="19" t="n">
        <v>1840</v>
      </c>
    </row>
    <row r="97" customFormat="false" ht="15.75" hidden="false" customHeight="true" outlineLevel="0" collapsed="false">
      <c r="A97" s="13" t="n">
        <v>9</v>
      </c>
      <c r="B97" s="40" t="s">
        <v>138</v>
      </c>
      <c r="C97" s="35" t="s">
        <v>106</v>
      </c>
      <c r="D97" s="22"/>
      <c r="E97" s="16"/>
      <c r="F97" s="17" t="n">
        <v>57.37</v>
      </c>
      <c r="G97" s="17" t="n">
        <f aca="false">F97*H97</f>
        <v>2294.8</v>
      </c>
      <c r="H97" s="17" t="n">
        <v>40</v>
      </c>
      <c r="I97" s="19"/>
    </row>
    <row r="98" customFormat="false" ht="15.75" hidden="false" customHeight="true" outlineLevel="0" collapsed="false">
      <c r="A98" s="13" t="n">
        <v>91</v>
      </c>
      <c r="B98" s="40" t="s">
        <v>139</v>
      </c>
      <c r="C98" s="35" t="s">
        <v>106</v>
      </c>
      <c r="D98" s="22"/>
      <c r="E98" s="16" t="n">
        <v>45992</v>
      </c>
      <c r="F98" s="17" t="n">
        <v>0.48</v>
      </c>
      <c r="G98" s="18" t="n">
        <f aca="false">F98*H98</f>
        <v>943.2</v>
      </c>
      <c r="H98" s="17" t="n">
        <v>1965</v>
      </c>
      <c r="I98" s="19"/>
    </row>
    <row r="99" customFormat="false" ht="15.75" hidden="false" customHeight="true" outlineLevel="0" collapsed="false">
      <c r="A99" s="13" t="n">
        <v>92</v>
      </c>
      <c r="B99" s="40" t="s">
        <v>140</v>
      </c>
      <c r="C99" s="35" t="s">
        <v>13</v>
      </c>
      <c r="D99" s="22" t="s">
        <v>110</v>
      </c>
      <c r="E99" s="16" t="n">
        <v>47270</v>
      </c>
      <c r="F99" s="18" t="n">
        <v>49</v>
      </c>
      <c r="G99" s="18" t="n">
        <f aca="false">F99*H99</f>
        <v>4214</v>
      </c>
      <c r="H99" s="17" t="n">
        <v>86</v>
      </c>
      <c r="I99" s="27" t="n">
        <v>8550</v>
      </c>
    </row>
    <row r="100" customFormat="false" ht="31.5" hidden="false" customHeight="true" outlineLevel="0" collapsed="false">
      <c r="A100" s="13" t="n">
        <v>93</v>
      </c>
      <c r="B100" s="41" t="s">
        <v>141</v>
      </c>
      <c r="C100" s="35" t="s">
        <v>142</v>
      </c>
      <c r="D100" s="22"/>
      <c r="E100" s="23" t="n">
        <v>47331</v>
      </c>
      <c r="F100" s="18" t="n">
        <v>6.89</v>
      </c>
      <c r="G100" s="18" t="n">
        <f aca="false">F100*H100</f>
        <v>15020.2</v>
      </c>
      <c r="H100" s="17" t="n">
        <v>2180</v>
      </c>
      <c r="I100" s="27"/>
    </row>
    <row r="101" customFormat="false" ht="16.5" hidden="false" customHeight="true" outlineLevel="0" collapsed="false">
      <c r="A101" s="13" t="n">
        <v>94</v>
      </c>
      <c r="B101" s="41" t="s">
        <v>143</v>
      </c>
      <c r="C101" s="35" t="s">
        <v>142</v>
      </c>
      <c r="D101" s="22"/>
      <c r="E101" s="23" t="n">
        <v>46327</v>
      </c>
      <c r="F101" s="18" t="n">
        <v>5.2</v>
      </c>
      <c r="G101" s="18" t="n">
        <f aca="false">F101*H101</f>
        <v>6240</v>
      </c>
      <c r="H101" s="17" t="n">
        <v>1200</v>
      </c>
      <c r="I101" s="27"/>
    </row>
    <row r="102" customFormat="false" ht="25.3" hidden="false" customHeight="false" outlineLevel="0" collapsed="false">
      <c r="A102" s="13" t="n">
        <v>95</v>
      </c>
      <c r="B102" s="40" t="s">
        <v>144</v>
      </c>
      <c r="C102" s="35" t="s">
        <v>142</v>
      </c>
      <c r="D102" s="22"/>
      <c r="E102" s="16" t="n">
        <v>46357</v>
      </c>
      <c r="F102" s="18" t="n">
        <v>1.8856</v>
      </c>
      <c r="G102" s="18" t="n">
        <f aca="false">F102*H102</f>
        <v>565.68</v>
      </c>
      <c r="H102" s="17" t="n">
        <v>300</v>
      </c>
      <c r="I102" s="27"/>
    </row>
    <row r="103" customFormat="false" ht="15.75" hidden="false" customHeight="true" outlineLevel="0" collapsed="false">
      <c r="A103" s="13" t="n">
        <v>96</v>
      </c>
      <c r="B103" s="40" t="s">
        <v>145</v>
      </c>
      <c r="C103" s="35" t="s">
        <v>106</v>
      </c>
      <c r="D103" s="22"/>
      <c r="E103" s="16" t="n">
        <v>46023</v>
      </c>
      <c r="F103" s="18" t="n">
        <v>1.1</v>
      </c>
      <c r="G103" s="18" t="n">
        <f aca="false">F103*H103</f>
        <v>660</v>
      </c>
      <c r="H103" s="17" t="n">
        <v>600</v>
      </c>
      <c r="I103" s="27"/>
    </row>
    <row r="104" customFormat="false" ht="15.75" hidden="false" customHeight="true" outlineLevel="0" collapsed="false">
      <c r="A104" s="13" t="n">
        <v>97</v>
      </c>
      <c r="B104" s="40" t="s">
        <v>146</v>
      </c>
      <c r="C104" s="35" t="s">
        <v>106</v>
      </c>
      <c r="D104" s="22"/>
      <c r="E104" s="16" t="n">
        <v>46419</v>
      </c>
      <c r="F104" s="18" t="n">
        <v>79</v>
      </c>
      <c r="G104" s="18" t="n">
        <f aca="false">F104*H104</f>
        <v>6952</v>
      </c>
      <c r="H104" s="17" t="n">
        <v>88</v>
      </c>
      <c r="I104" s="27"/>
    </row>
    <row r="105" customFormat="false" ht="15.75" hidden="false" customHeight="true" outlineLevel="0" collapsed="false">
      <c r="A105" s="13" t="n">
        <v>98</v>
      </c>
      <c r="B105" s="40" t="s">
        <v>147</v>
      </c>
      <c r="C105" s="35" t="s">
        <v>106</v>
      </c>
      <c r="D105" s="22"/>
      <c r="E105" s="16" t="n">
        <v>47300</v>
      </c>
      <c r="F105" s="17" t="n">
        <v>3.103</v>
      </c>
      <c r="G105" s="18" t="n">
        <f aca="false">F105*H105</f>
        <v>11481.1</v>
      </c>
      <c r="H105" s="17" t="n">
        <v>3700</v>
      </c>
      <c r="I105" s="27"/>
    </row>
    <row r="106" customFormat="false" ht="15.75" hidden="false" customHeight="true" outlineLevel="0" collapsed="false">
      <c r="A106" s="13" t="n">
        <v>99</v>
      </c>
      <c r="B106" s="40" t="s">
        <v>148</v>
      </c>
      <c r="C106" s="35" t="s">
        <v>106</v>
      </c>
      <c r="D106" s="22"/>
      <c r="E106" s="16" t="n">
        <v>47515</v>
      </c>
      <c r="F106" s="17" t="n">
        <v>3.531</v>
      </c>
      <c r="G106" s="18" t="n">
        <f aca="false">F106*H106</f>
        <v>176.55</v>
      </c>
      <c r="H106" s="17" t="n">
        <v>50</v>
      </c>
      <c r="I106" s="27"/>
    </row>
    <row r="107" customFormat="false" ht="15.75" hidden="false" customHeight="true" outlineLevel="0" collapsed="false">
      <c r="A107" s="13" t="n">
        <v>100</v>
      </c>
      <c r="B107" s="40" t="s">
        <v>149</v>
      </c>
      <c r="C107" s="35" t="s">
        <v>106</v>
      </c>
      <c r="D107" s="22"/>
      <c r="E107" s="16" t="n">
        <v>46296</v>
      </c>
      <c r="F107" s="17" t="n">
        <v>0.89</v>
      </c>
      <c r="G107" s="18" t="n">
        <f aca="false">F107*H107</f>
        <v>2225</v>
      </c>
      <c r="H107" s="17" t="n">
        <v>2500</v>
      </c>
      <c r="I107" s="27"/>
    </row>
    <row r="108" customFormat="false" ht="15.75" hidden="false" customHeight="true" outlineLevel="0" collapsed="false">
      <c r="A108" s="13" t="n">
        <v>101</v>
      </c>
      <c r="B108" s="40" t="s">
        <v>150</v>
      </c>
      <c r="C108" s="35" t="s">
        <v>106</v>
      </c>
      <c r="D108" s="22"/>
      <c r="E108" s="16" t="n">
        <v>47453</v>
      </c>
      <c r="F108" s="17" t="n">
        <v>1.498</v>
      </c>
      <c r="G108" s="18" t="n">
        <f aca="false">F108*H108</f>
        <v>3625.16</v>
      </c>
      <c r="H108" s="17" t="n">
        <v>2420</v>
      </c>
      <c r="I108" s="27"/>
    </row>
    <row r="109" customFormat="false" ht="15.75" hidden="false" customHeight="true" outlineLevel="0" collapsed="false">
      <c r="A109" s="13" t="n">
        <v>102</v>
      </c>
      <c r="B109" s="40" t="s">
        <v>151</v>
      </c>
      <c r="C109" s="35" t="s">
        <v>106</v>
      </c>
      <c r="D109" s="22"/>
      <c r="E109" s="16" t="n">
        <v>46874</v>
      </c>
      <c r="F109" s="17" t="n">
        <v>1.65</v>
      </c>
      <c r="G109" s="17" t="n">
        <f aca="false">F109*H109</f>
        <v>255.75</v>
      </c>
      <c r="H109" s="17" t="n">
        <v>155</v>
      </c>
      <c r="I109" s="27"/>
    </row>
    <row r="110" customFormat="false" ht="15.75" hidden="false" customHeight="true" outlineLevel="0" collapsed="false">
      <c r="A110" s="13" t="n">
        <v>103</v>
      </c>
      <c r="B110" s="40" t="s">
        <v>152</v>
      </c>
      <c r="C110" s="35" t="s">
        <v>106</v>
      </c>
      <c r="D110" s="22"/>
      <c r="E110" s="16"/>
      <c r="F110" s="17" t="n">
        <v>11.984</v>
      </c>
      <c r="G110" s="18" t="n">
        <f aca="false">F110*H110</f>
        <v>59.92</v>
      </c>
      <c r="H110" s="17" t="n">
        <v>5</v>
      </c>
      <c r="I110" s="27"/>
    </row>
    <row r="111" customFormat="false" ht="16.5" hidden="false" customHeight="true" outlineLevel="0" collapsed="false">
      <c r="A111" s="13" t="n">
        <v>104</v>
      </c>
      <c r="B111" s="40" t="s">
        <v>153</v>
      </c>
      <c r="C111" s="35" t="s">
        <v>106</v>
      </c>
      <c r="D111" s="22"/>
      <c r="E111" s="16"/>
      <c r="F111" s="18" t="n">
        <v>6.3558</v>
      </c>
      <c r="G111" s="18" t="n">
        <f aca="false">F111*H111</f>
        <v>4785.9174</v>
      </c>
      <c r="H111" s="17" t="n">
        <v>753</v>
      </c>
      <c r="I111" s="27"/>
    </row>
    <row r="112" customFormat="false" ht="27.75" hidden="false" customHeight="true" outlineLevel="0" collapsed="false">
      <c r="A112" s="13" t="n">
        <v>105</v>
      </c>
      <c r="B112" s="40" t="s">
        <v>154</v>
      </c>
      <c r="C112" s="35" t="s">
        <v>106</v>
      </c>
      <c r="D112" s="22" t="s">
        <v>110</v>
      </c>
      <c r="E112" s="16"/>
      <c r="F112" s="18" t="n">
        <v>500</v>
      </c>
      <c r="G112" s="18" t="n">
        <f aca="false">F112*H112</f>
        <v>3000</v>
      </c>
      <c r="H112" s="17" t="n">
        <v>6</v>
      </c>
      <c r="I112" s="27" t="n">
        <v>599</v>
      </c>
    </row>
    <row r="113" customFormat="false" ht="15.75" hidden="false" customHeight="true" outlineLevel="0" collapsed="false">
      <c r="A113" s="13" t="n">
        <v>106</v>
      </c>
      <c r="B113" s="40" t="s">
        <v>155</v>
      </c>
      <c r="C113" s="35"/>
      <c r="D113" s="22"/>
      <c r="E113" s="16"/>
      <c r="F113" s="18" t="n">
        <v>5.8315</v>
      </c>
      <c r="G113" s="18" t="n">
        <f aca="false">F113*H113</f>
        <v>11721.315</v>
      </c>
      <c r="H113" s="17" t="n">
        <v>2010</v>
      </c>
      <c r="I113" s="27"/>
    </row>
    <row r="114" customFormat="false" ht="15.75" hidden="false" customHeight="true" outlineLevel="0" collapsed="false">
      <c r="A114" s="13" t="n">
        <v>107</v>
      </c>
      <c r="B114" s="40" t="s">
        <v>156</v>
      </c>
      <c r="C114" s="35"/>
      <c r="D114" s="22"/>
      <c r="E114" s="16"/>
      <c r="F114" s="18" t="n">
        <v>3.21</v>
      </c>
      <c r="G114" s="18" t="n">
        <f aca="false">F114*H114</f>
        <v>21872.94</v>
      </c>
      <c r="H114" s="17" t="n">
        <v>6814</v>
      </c>
      <c r="I114" s="27"/>
    </row>
    <row r="115" customFormat="false" ht="15.75" hidden="false" customHeight="true" outlineLevel="0" collapsed="false">
      <c r="A115" s="13" t="n">
        <v>108</v>
      </c>
      <c r="B115" s="40" t="s">
        <v>157</v>
      </c>
      <c r="C115" s="35" t="s">
        <v>106</v>
      </c>
      <c r="D115" s="22"/>
      <c r="E115" s="16"/>
      <c r="F115" s="17" t="n">
        <v>0.37</v>
      </c>
      <c r="G115" s="18" t="n">
        <f aca="false">F115*H115</f>
        <v>1524.4</v>
      </c>
      <c r="H115" s="17" t="n">
        <v>4120</v>
      </c>
      <c r="I115" s="27"/>
    </row>
    <row r="116" customFormat="false" ht="30.75" hidden="false" customHeight="true" outlineLevel="0" collapsed="false">
      <c r="A116" s="13" t="n">
        <v>109</v>
      </c>
      <c r="B116" s="42" t="s">
        <v>158</v>
      </c>
      <c r="C116" s="35" t="s">
        <v>106</v>
      </c>
      <c r="D116" s="22"/>
      <c r="E116" s="23"/>
      <c r="F116" s="17" t="n">
        <v>2086.5</v>
      </c>
      <c r="G116" s="18" t="n">
        <f aca="false">F116*H116</f>
        <v>2086.5</v>
      </c>
      <c r="H116" s="17" t="n">
        <v>1</v>
      </c>
      <c r="I116" s="27"/>
    </row>
    <row r="117" customFormat="false" ht="15.75" hidden="false" customHeight="false" outlineLevel="0" collapsed="false">
      <c r="A117" s="13" t="n">
        <v>110</v>
      </c>
      <c r="B117" s="40" t="s">
        <v>159</v>
      </c>
      <c r="C117" s="35" t="s">
        <v>106</v>
      </c>
      <c r="D117" s="22"/>
      <c r="E117" s="23" t="n">
        <v>45809</v>
      </c>
      <c r="F117" s="17" t="n">
        <v>7755.56</v>
      </c>
      <c r="G117" s="18" t="n">
        <f aca="false">F117*H117</f>
        <v>7755.56</v>
      </c>
      <c r="H117" s="17" t="n">
        <v>1</v>
      </c>
      <c r="I117" s="27"/>
    </row>
    <row r="118" customFormat="false" ht="15.75" hidden="false" customHeight="false" outlineLevel="0" collapsed="false">
      <c r="A118" s="13" t="n">
        <v>111</v>
      </c>
      <c r="B118" s="40" t="s">
        <v>160</v>
      </c>
      <c r="C118" s="35" t="s">
        <v>106</v>
      </c>
      <c r="D118" s="22"/>
      <c r="E118" s="23" t="n">
        <v>45748</v>
      </c>
      <c r="F118" s="18" t="n">
        <v>1701.3</v>
      </c>
      <c r="G118" s="18" t="n">
        <f aca="false">F118*H118</f>
        <v>3402.6</v>
      </c>
      <c r="H118" s="17" t="n">
        <v>2</v>
      </c>
      <c r="I118" s="27"/>
    </row>
    <row r="119" customFormat="false" ht="15.75" hidden="false" customHeight="true" outlineLevel="0" collapsed="false">
      <c r="A119" s="13" t="n">
        <v>112</v>
      </c>
      <c r="B119" s="40" t="s">
        <v>161</v>
      </c>
      <c r="C119" s="35" t="s">
        <v>106</v>
      </c>
      <c r="D119" s="22"/>
      <c r="E119" s="16" t="n">
        <v>46174</v>
      </c>
      <c r="F119" s="18" t="n">
        <v>2887.93</v>
      </c>
      <c r="G119" s="18" t="n">
        <f aca="false">F119*H119</f>
        <v>11551.72</v>
      </c>
      <c r="H119" s="17" t="n">
        <v>4</v>
      </c>
      <c r="I119" s="27"/>
    </row>
    <row r="120" customFormat="false" ht="15.75" hidden="false" customHeight="true" outlineLevel="0" collapsed="false">
      <c r="A120" s="13" t="n">
        <v>113</v>
      </c>
      <c r="B120" s="40" t="s">
        <v>162</v>
      </c>
      <c r="C120" s="35" t="s">
        <v>106</v>
      </c>
      <c r="D120" s="22"/>
      <c r="E120" s="16" t="n">
        <v>46692</v>
      </c>
      <c r="F120" s="28" t="n">
        <v>1712</v>
      </c>
      <c r="G120" s="18" t="n">
        <f aca="false">F120*H120</f>
        <v>1712</v>
      </c>
      <c r="H120" s="17" t="n">
        <v>1</v>
      </c>
      <c r="I120" s="27"/>
    </row>
    <row r="121" customFormat="false" ht="15.75" hidden="false" customHeight="true" outlineLevel="0" collapsed="false">
      <c r="A121" s="13" t="n">
        <v>114</v>
      </c>
      <c r="B121" s="40" t="s">
        <v>163</v>
      </c>
      <c r="C121" s="35" t="s">
        <v>106</v>
      </c>
      <c r="D121" s="22"/>
      <c r="E121" s="16"/>
      <c r="F121" s="28" t="n">
        <v>785.38</v>
      </c>
      <c r="G121" s="18" t="n">
        <f aca="false">F121*H121</f>
        <v>785.38</v>
      </c>
      <c r="H121" s="17" t="n">
        <v>1</v>
      </c>
      <c r="I121" s="27"/>
    </row>
    <row r="122" customFormat="false" ht="15.75" hidden="false" customHeight="true" outlineLevel="0" collapsed="false">
      <c r="A122" s="13" t="n">
        <v>115</v>
      </c>
      <c r="B122" s="40" t="s">
        <v>164</v>
      </c>
      <c r="C122" s="35" t="s">
        <v>106</v>
      </c>
      <c r="D122" s="22"/>
      <c r="E122" s="16"/>
      <c r="F122" s="28" t="n">
        <v>454.75</v>
      </c>
      <c r="G122" s="18" t="n">
        <f aca="false">F122*H122</f>
        <v>454.75</v>
      </c>
      <c r="H122" s="17" t="n">
        <v>1</v>
      </c>
      <c r="I122" s="27"/>
    </row>
    <row r="123" customFormat="false" ht="15.75" hidden="false" customHeight="true" outlineLevel="0" collapsed="false">
      <c r="A123" s="13" t="n">
        <v>116</v>
      </c>
      <c r="B123" s="40" t="s">
        <v>165</v>
      </c>
      <c r="C123" s="35" t="s">
        <v>106</v>
      </c>
      <c r="D123" s="22" t="s">
        <v>166</v>
      </c>
      <c r="E123" s="16"/>
      <c r="F123" s="18" t="n">
        <v>303</v>
      </c>
      <c r="G123" s="18" t="n">
        <f aca="false">F123*H123</f>
        <v>1515</v>
      </c>
      <c r="H123" s="17" t="n">
        <v>5</v>
      </c>
      <c r="I123" s="27" t="n">
        <v>4270</v>
      </c>
    </row>
    <row r="124" customFormat="false" ht="15.75" hidden="false" customHeight="true" outlineLevel="0" collapsed="false">
      <c r="A124" s="13" t="n">
        <v>117</v>
      </c>
      <c r="B124" s="40" t="s">
        <v>167</v>
      </c>
      <c r="C124" s="35" t="s">
        <v>106</v>
      </c>
      <c r="D124" s="22" t="s">
        <v>168</v>
      </c>
      <c r="E124" s="16" t="n">
        <v>46813</v>
      </c>
      <c r="F124" s="18" t="n">
        <v>153</v>
      </c>
      <c r="G124" s="18" t="n">
        <f aca="false">F124*H124</f>
        <v>612</v>
      </c>
      <c r="H124" s="17" t="n">
        <v>4</v>
      </c>
      <c r="I124" s="27" t="n">
        <v>1530</v>
      </c>
    </row>
    <row r="125" customFormat="false" ht="15.75" hidden="false" customHeight="true" outlineLevel="0" collapsed="false">
      <c r="A125" s="13" t="n">
        <v>118</v>
      </c>
      <c r="B125" s="40" t="s">
        <v>169</v>
      </c>
      <c r="C125" s="35"/>
      <c r="D125" s="22" t="s">
        <v>168</v>
      </c>
      <c r="E125" s="16"/>
      <c r="F125" s="18" t="n">
        <v>297</v>
      </c>
      <c r="G125" s="18" t="n">
        <f aca="false">F125*H125</f>
        <v>594</v>
      </c>
      <c r="H125" s="17" t="n">
        <v>2</v>
      </c>
      <c r="I125" s="27" t="n">
        <v>870</v>
      </c>
    </row>
    <row r="126" customFormat="false" ht="15.75" hidden="false" customHeight="true" outlineLevel="0" collapsed="false">
      <c r="A126" s="13" t="n">
        <v>119</v>
      </c>
      <c r="B126" s="40" t="s">
        <v>170</v>
      </c>
      <c r="C126" s="35" t="s">
        <v>106</v>
      </c>
      <c r="D126" s="22"/>
      <c r="E126" s="16" t="n">
        <v>46204</v>
      </c>
      <c r="F126" s="18" t="n">
        <v>172</v>
      </c>
      <c r="G126" s="18" t="n">
        <f aca="false">F126*H126</f>
        <v>860</v>
      </c>
      <c r="H126" s="17" t="n">
        <v>5</v>
      </c>
      <c r="I126" s="27"/>
    </row>
    <row r="127" customFormat="false" ht="15.75" hidden="false" customHeight="true" outlineLevel="0" collapsed="false">
      <c r="A127" s="13" t="n">
        <v>120</v>
      </c>
      <c r="B127" s="40" t="s">
        <v>171</v>
      </c>
      <c r="C127" s="35" t="s">
        <v>106</v>
      </c>
      <c r="D127" s="22" t="s">
        <v>172</v>
      </c>
      <c r="E127" s="16" t="n">
        <v>46204</v>
      </c>
      <c r="F127" s="18" t="n">
        <v>212</v>
      </c>
      <c r="G127" s="18" t="n">
        <f aca="false">F127*H127</f>
        <v>2756</v>
      </c>
      <c r="H127" s="17" t="n">
        <v>13</v>
      </c>
      <c r="I127" s="27"/>
    </row>
    <row r="128" customFormat="false" ht="15.75" hidden="false" customHeight="true" outlineLevel="0" collapsed="false">
      <c r="A128" s="13" t="n">
        <v>121</v>
      </c>
      <c r="B128" s="40" t="s">
        <v>173</v>
      </c>
      <c r="C128" s="35" t="s">
        <v>106</v>
      </c>
      <c r="D128" s="22" t="s">
        <v>172</v>
      </c>
      <c r="E128" s="16" t="n">
        <v>45992</v>
      </c>
      <c r="F128" s="18" t="n">
        <v>212</v>
      </c>
      <c r="G128" s="18" t="n">
        <f aca="false">F128*H128</f>
        <v>1060</v>
      </c>
      <c r="H128" s="17" t="n">
        <v>5</v>
      </c>
      <c r="I128" s="27"/>
    </row>
    <row r="129" customFormat="false" ht="15.75" hidden="false" customHeight="true" outlineLevel="0" collapsed="false">
      <c r="A129" s="13" t="n">
        <v>122</v>
      </c>
      <c r="B129" s="40" t="s">
        <v>174</v>
      </c>
      <c r="C129" s="35" t="s">
        <v>106</v>
      </c>
      <c r="D129" s="22" t="s">
        <v>172</v>
      </c>
      <c r="E129" s="16" t="n">
        <v>46082</v>
      </c>
      <c r="F129" s="18" t="n">
        <v>344</v>
      </c>
      <c r="G129" s="18" t="n">
        <f aca="false">F129*H129</f>
        <v>1720</v>
      </c>
      <c r="H129" s="17" t="n">
        <v>5</v>
      </c>
      <c r="I129" s="27"/>
    </row>
    <row r="130" customFormat="false" ht="15.75" hidden="false" customHeight="true" outlineLevel="0" collapsed="false">
      <c r="A130" s="13" t="n">
        <v>123</v>
      </c>
      <c r="B130" s="40" t="s">
        <v>175</v>
      </c>
      <c r="C130" s="35" t="s">
        <v>106</v>
      </c>
      <c r="D130" s="22" t="s">
        <v>172</v>
      </c>
      <c r="E130" s="16" t="n">
        <v>46082</v>
      </c>
      <c r="F130" s="18" t="n">
        <v>299</v>
      </c>
      <c r="G130" s="18" t="n">
        <f aca="false">F130*H130</f>
        <v>1196</v>
      </c>
      <c r="H130" s="17" t="n">
        <v>4</v>
      </c>
      <c r="I130" s="27"/>
    </row>
    <row r="131" customFormat="false" ht="15.75" hidden="false" customHeight="true" outlineLevel="0" collapsed="false">
      <c r="A131" s="13" t="n">
        <v>124</v>
      </c>
      <c r="B131" s="40" t="s">
        <v>176</v>
      </c>
      <c r="C131" s="35" t="s">
        <v>106</v>
      </c>
      <c r="D131" s="22"/>
      <c r="E131" s="16" t="n">
        <v>46054</v>
      </c>
      <c r="F131" s="17" t="n">
        <v>224</v>
      </c>
      <c r="G131" s="17" t="n">
        <f aca="false">F131*H131</f>
        <v>672</v>
      </c>
      <c r="H131" s="17" t="n">
        <v>3</v>
      </c>
      <c r="I131" s="27"/>
    </row>
    <row r="132" customFormat="false" ht="15.75" hidden="false" customHeight="false" outlineLevel="0" collapsed="false">
      <c r="A132" s="13" t="n">
        <v>125</v>
      </c>
      <c r="B132" s="40" t="s">
        <v>177</v>
      </c>
      <c r="C132" s="35" t="s">
        <v>106</v>
      </c>
      <c r="D132" s="22"/>
      <c r="E132" s="16" t="n">
        <v>45901</v>
      </c>
      <c r="F132" s="17" t="n">
        <v>224</v>
      </c>
      <c r="G132" s="17" t="n">
        <f aca="false">F132*H132</f>
        <v>896</v>
      </c>
      <c r="H132" s="17" t="n">
        <v>4</v>
      </c>
      <c r="I132" s="27"/>
    </row>
    <row r="133" customFormat="false" ht="15.75" hidden="false" customHeight="true" outlineLevel="0" collapsed="false">
      <c r="A133" s="13"/>
      <c r="B133" s="43" t="s">
        <v>178</v>
      </c>
      <c r="C133" s="43"/>
      <c r="D133" s="43"/>
      <c r="E133" s="43"/>
      <c r="F133" s="43"/>
      <c r="G133" s="43"/>
      <c r="H133" s="43"/>
      <c r="I133" s="27"/>
    </row>
    <row r="134" customFormat="false" ht="42.75" hidden="false" customHeight="true" outlineLevel="0" collapsed="false">
      <c r="A134" s="13" t="n">
        <v>1</v>
      </c>
      <c r="B134" s="44" t="s">
        <v>179</v>
      </c>
      <c r="C134" s="35" t="s">
        <v>16</v>
      </c>
      <c r="D134" s="35"/>
      <c r="E134" s="16" t="n">
        <v>46539</v>
      </c>
      <c r="F134" s="17" t="n">
        <v>87.76322</v>
      </c>
      <c r="G134" s="18" t="n">
        <f aca="false">F134*H134</f>
        <v>702.10576</v>
      </c>
      <c r="H134" s="17" t="n">
        <v>8</v>
      </c>
      <c r="I134" s="27"/>
    </row>
    <row r="135" customFormat="false" ht="68.25" hidden="false" customHeight="true" outlineLevel="0" collapsed="false">
      <c r="A135" s="13" t="n">
        <v>2</v>
      </c>
      <c r="B135" s="45" t="s">
        <v>180</v>
      </c>
      <c r="C135" s="35" t="s">
        <v>16</v>
      </c>
      <c r="D135" s="35"/>
      <c r="E135" s="16" t="n">
        <v>46419</v>
      </c>
      <c r="F135" s="18" t="n">
        <v>47.49811</v>
      </c>
      <c r="G135" s="18" t="n">
        <f aca="false">F135*H135</f>
        <v>759.96976</v>
      </c>
      <c r="H135" s="17" t="n">
        <v>16</v>
      </c>
      <c r="I135" s="27"/>
    </row>
    <row r="136" customFormat="false" ht="30.75" hidden="false" customHeight="true" outlineLevel="0" collapsed="false">
      <c r="A136" s="13" t="n">
        <v>3</v>
      </c>
      <c r="B136" s="44" t="s">
        <v>181</v>
      </c>
      <c r="C136" s="35" t="s">
        <v>182</v>
      </c>
      <c r="D136" s="35"/>
      <c r="E136" s="16" t="n">
        <v>46447</v>
      </c>
      <c r="F136" s="46" t="n">
        <v>63</v>
      </c>
      <c r="G136" s="18" t="n">
        <f aca="false">F136*H136</f>
        <v>86688</v>
      </c>
      <c r="H136" s="17" t="n">
        <v>1376</v>
      </c>
      <c r="I136" s="27"/>
    </row>
    <row r="137" customFormat="false" ht="55.5" hidden="false" customHeight="true" outlineLevel="0" collapsed="false">
      <c r="A137" s="13" t="n">
        <v>4</v>
      </c>
      <c r="B137" s="44" t="s">
        <v>183</v>
      </c>
      <c r="C137" s="35" t="s">
        <v>182</v>
      </c>
      <c r="D137" s="35"/>
      <c r="E137" s="16" t="n">
        <v>46204</v>
      </c>
      <c r="F137" s="47" t="n">
        <v>311.82</v>
      </c>
      <c r="G137" s="18" t="n">
        <f aca="false">F137*H137</f>
        <v>28063.8</v>
      </c>
      <c r="H137" s="17" t="n">
        <v>90</v>
      </c>
      <c r="I137" s="27"/>
    </row>
    <row r="138" customFormat="false" ht="68.25" hidden="false" customHeight="true" outlineLevel="0" collapsed="false">
      <c r="A138" s="13" t="n">
        <v>5</v>
      </c>
      <c r="B138" s="44" t="s">
        <v>184</v>
      </c>
      <c r="C138" s="35" t="s">
        <v>182</v>
      </c>
      <c r="D138" s="35"/>
      <c r="E138" s="16" t="n">
        <v>46296</v>
      </c>
      <c r="F138" s="47" t="n">
        <v>165.97005</v>
      </c>
      <c r="G138" s="18" t="n">
        <f aca="false">F138*H138</f>
        <v>4813.13145</v>
      </c>
      <c r="H138" s="17" t="n">
        <v>29</v>
      </c>
      <c r="I138" s="27"/>
    </row>
    <row r="139" customFormat="false" ht="42.75" hidden="false" customHeight="true" outlineLevel="0" collapsed="false">
      <c r="A139" s="13" t="n">
        <v>6</v>
      </c>
      <c r="B139" s="44" t="s">
        <v>185</v>
      </c>
      <c r="C139" s="35" t="s">
        <v>16</v>
      </c>
      <c r="D139" s="35"/>
      <c r="E139" s="16" t="n">
        <v>46722</v>
      </c>
      <c r="F139" s="47" t="n">
        <v>22.809</v>
      </c>
      <c r="G139" s="18" t="n">
        <f aca="false">F139*H139</f>
        <v>2280.9</v>
      </c>
      <c r="H139" s="17" t="n">
        <v>100</v>
      </c>
      <c r="I139" s="27"/>
    </row>
    <row r="140" customFormat="false" ht="45.75" hidden="false" customHeight="true" outlineLevel="0" collapsed="false">
      <c r="A140" s="13" t="n">
        <v>7</v>
      </c>
      <c r="B140" s="48" t="s">
        <v>186</v>
      </c>
      <c r="C140" s="35" t="s">
        <v>182</v>
      </c>
      <c r="D140" s="35"/>
      <c r="E140" s="16" t="n">
        <v>46174</v>
      </c>
      <c r="F140" s="47" t="n">
        <v>165.97</v>
      </c>
      <c r="G140" s="18" t="n">
        <f aca="false">F140*H140</f>
        <v>14937.3</v>
      </c>
      <c r="H140" s="17" t="n">
        <v>90</v>
      </c>
      <c r="I140" s="27"/>
    </row>
    <row r="141" customFormat="false" ht="36.75" hidden="false" customHeight="true" outlineLevel="0" collapsed="false">
      <c r="A141" s="13" t="n">
        <v>8</v>
      </c>
      <c r="B141" s="48" t="s">
        <v>187</v>
      </c>
      <c r="C141" s="35" t="s">
        <v>16</v>
      </c>
      <c r="D141" s="35"/>
      <c r="E141" s="16" t="n">
        <v>46235</v>
      </c>
      <c r="F141" s="47" t="n">
        <v>83.28913</v>
      </c>
      <c r="G141" s="18" t="n">
        <f aca="false">F141*H141</f>
        <v>999.46956</v>
      </c>
      <c r="H141" s="17" t="n">
        <v>12</v>
      </c>
      <c r="I141" s="27"/>
    </row>
    <row r="142" customFormat="false" ht="48.75" hidden="false" customHeight="true" outlineLevel="0" collapsed="false">
      <c r="A142" s="13" t="n">
        <v>9</v>
      </c>
      <c r="B142" s="44" t="s">
        <v>188</v>
      </c>
      <c r="C142" s="35" t="s">
        <v>189</v>
      </c>
      <c r="D142" s="35"/>
      <c r="E142" s="16" t="n">
        <v>46419</v>
      </c>
      <c r="F142" s="47" t="n">
        <v>151.69268</v>
      </c>
      <c r="G142" s="18" t="n">
        <f aca="false">F142*H142</f>
        <v>151.69268</v>
      </c>
      <c r="H142" s="17" t="n">
        <v>1</v>
      </c>
      <c r="I142" s="27"/>
    </row>
    <row r="143" customFormat="false" ht="42.75" hidden="false" customHeight="true" outlineLevel="0" collapsed="false">
      <c r="A143" s="13" t="n">
        <v>10</v>
      </c>
      <c r="B143" s="44" t="s">
        <v>190</v>
      </c>
      <c r="C143" s="35" t="s">
        <v>189</v>
      </c>
      <c r="D143" s="35"/>
      <c r="E143" s="23" t="n">
        <v>46419</v>
      </c>
      <c r="F143" s="47" t="n">
        <v>104.197</v>
      </c>
      <c r="G143" s="18" t="n">
        <f aca="false">F143*H143</f>
        <v>1041.97</v>
      </c>
      <c r="H143" s="17" t="n">
        <v>10</v>
      </c>
      <c r="I143" s="27"/>
    </row>
    <row r="144" customFormat="false" ht="57" hidden="false" customHeight="true" outlineLevel="0" collapsed="false">
      <c r="A144" s="13" t="n">
        <v>11</v>
      </c>
      <c r="B144" s="44" t="s">
        <v>191</v>
      </c>
      <c r="C144" s="35" t="s">
        <v>189</v>
      </c>
      <c r="D144" s="35"/>
      <c r="E144" s="23" t="n">
        <v>46419</v>
      </c>
      <c r="F144" s="47" t="n">
        <v>53.73933</v>
      </c>
      <c r="G144" s="18" t="n">
        <f aca="false">F144*H144</f>
        <v>1074.7866</v>
      </c>
      <c r="H144" s="17" t="n">
        <v>20</v>
      </c>
      <c r="I144" s="27"/>
    </row>
    <row r="145" customFormat="false" ht="55.5" hidden="false" customHeight="true" outlineLevel="0" collapsed="false">
      <c r="A145" s="13" t="n">
        <v>12</v>
      </c>
      <c r="B145" s="44" t="s">
        <v>192</v>
      </c>
      <c r="C145" s="35" t="s">
        <v>182</v>
      </c>
      <c r="D145" s="35"/>
      <c r="E145" s="23" t="n">
        <v>46266</v>
      </c>
      <c r="F145" s="47" t="n">
        <v>278.12332</v>
      </c>
      <c r="G145" s="18" t="n">
        <f aca="false">F145*H145</f>
        <v>11124.9328</v>
      </c>
      <c r="H145" s="17" t="n">
        <v>40</v>
      </c>
      <c r="I145" s="27"/>
    </row>
    <row r="146" customFormat="false" ht="19.5" hidden="false" customHeight="true" outlineLevel="0" collapsed="false">
      <c r="A146" s="13" t="n">
        <v>13</v>
      </c>
      <c r="B146" s="44" t="s">
        <v>193</v>
      </c>
      <c r="C146" s="35" t="s">
        <v>106</v>
      </c>
      <c r="D146" s="35"/>
      <c r="E146" s="22"/>
      <c r="F146" s="47"/>
      <c r="G146" s="18" t="n">
        <f aca="false">H146*F146</f>
        <v>0</v>
      </c>
      <c r="H146" s="17" t="n">
        <v>100</v>
      </c>
      <c r="I146" s="27"/>
    </row>
    <row r="147" customFormat="false" ht="30.75" hidden="false" customHeight="true" outlineLevel="0" collapsed="false">
      <c r="A147" s="13" t="n">
        <v>14</v>
      </c>
      <c r="B147" s="49" t="s">
        <v>194</v>
      </c>
      <c r="C147" s="35" t="s">
        <v>106</v>
      </c>
      <c r="D147" s="35"/>
      <c r="E147" s="16" t="n">
        <v>46204</v>
      </c>
      <c r="F147" s="50" t="n">
        <v>0</v>
      </c>
      <c r="G147" s="18" t="n">
        <f aca="false">H147*F147</f>
        <v>0</v>
      </c>
      <c r="H147" s="17" t="n">
        <v>170</v>
      </c>
      <c r="I147" s="27"/>
    </row>
    <row r="148" customFormat="false" ht="31.5" hidden="false" customHeight="true" outlineLevel="0" collapsed="false">
      <c r="A148" s="13" t="n">
        <v>15</v>
      </c>
      <c r="B148" s="44" t="s">
        <v>195</v>
      </c>
      <c r="C148" s="35" t="s">
        <v>106</v>
      </c>
      <c r="D148" s="35"/>
      <c r="E148" s="16" t="n">
        <v>46204</v>
      </c>
      <c r="F148" s="47" t="n">
        <v>0</v>
      </c>
      <c r="G148" s="18" t="n">
        <f aca="false">F148*H148</f>
        <v>0</v>
      </c>
      <c r="H148" s="17" t="n">
        <v>189</v>
      </c>
      <c r="I148" s="27"/>
    </row>
    <row r="149" customFormat="false" ht="29.25" hidden="false" customHeight="true" outlineLevel="0" collapsed="false">
      <c r="A149" s="13" t="n">
        <v>16</v>
      </c>
      <c r="B149" s="44" t="s">
        <v>196</v>
      </c>
      <c r="C149" s="35" t="s">
        <v>106</v>
      </c>
      <c r="D149" s="35"/>
      <c r="E149" s="16" t="n">
        <v>46296</v>
      </c>
      <c r="F149" s="17" t="n">
        <v>1.31</v>
      </c>
      <c r="G149" s="18" t="n">
        <f aca="false">F149*H149</f>
        <v>4417.32</v>
      </c>
      <c r="H149" s="17" t="n">
        <v>3372</v>
      </c>
      <c r="I149" s="27"/>
    </row>
    <row r="150" customFormat="false" ht="42" hidden="false" customHeight="true" outlineLevel="0" collapsed="false">
      <c r="A150" s="13" t="n">
        <v>17</v>
      </c>
      <c r="B150" s="44" t="s">
        <v>197</v>
      </c>
      <c r="C150" s="35" t="s">
        <v>106</v>
      </c>
      <c r="D150" s="35"/>
      <c r="E150" s="16" t="n">
        <v>46296</v>
      </c>
      <c r="F150" s="17" t="n">
        <v>3.54</v>
      </c>
      <c r="G150" s="18" t="n">
        <f aca="false">F150*H150</f>
        <v>3568.32</v>
      </c>
      <c r="H150" s="17" t="n">
        <v>1008</v>
      </c>
      <c r="I150" s="27"/>
    </row>
    <row r="151" customFormat="false" ht="30" hidden="false" customHeight="true" outlineLevel="0" collapsed="false">
      <c r="A151" s="13" t="n">
        <v>18</v>
      </c>
      <c r="B151" s="44" t="s">
        <v>198</v>
      </c>
      <c r="C151" s="35" t="s">
        <v>106</v>
      </c>
      <c r="D151" s="35"/>
      <c r="E151" s="16" t="n">
        <v>46508</v>
      </c>
      <c r="F151" s="17" t="n">
        <v>1.46</v>
      </c>
      <c r="G151" s="18" t="n">
        <f aca="false">F151*H151</f>
        <v>131.4</v>
      </c>
      <c r="H151" s="17" t="n">
        <v>90</v>
      </c>
      <c r="I151" s="27"/>
    </row>
    <row r="152" customFormat="false" ht="35.5" hidden="true" customHeight="false" outlineLevel="0" collapsed="false">
      <c r="A152" s="13" t="n">
        <v>23</v>
      </c>
      <c r="B152" s="44" t="s">
        <v>199</v>
      </c>
      <c r="C152" s="35" t="s">
        <v>106</v>
      </c>
      <c r="D152" s="35"/>
      <c r="E152" s="16"/>
      <c r="F152" s="18" t="n">
        <v>33.58</v>
      </c>
      <c r="G152" s="18" t="n">
        <f aca="false">F152*H152</f>
        <v>0</v>
      </c>
      <c r="H152" s="17" t="n">
        <v>0</v>
      </c>
      <c r="I152" s="27"/>
    </row>
    <row r="153" customFormat="false" ht="21.75" hidden="false" customHeight="true" outlineLevel="0" collapsed="false">
      <c r="A153" s="13" t="n">
        <v>19</v>
      </c>
      <c r="B153" s="44" t="s">
        <v>200</v>
      </c>
      <c r="C153" s="35" t="s">
        <v>106</v>
      </c>
      <c r="D153" s="35"/>
      <c r="E153" s="16"/>
      <c r="F153" s="18" t="n">
        <v>948</v>
      </c>
      <c r="G153" s="18" t="n">
        <f aca="false">H153*F153</f>
        <v>3792</v>
      </c>
      <c r="H153" s="17" t="n">
        <v>4</v>
      </c>
      <c r="I153" s="27"/>
    </row>
    <row r="154" customFormat="false" ht="18" hidden="false" customHeight="true" outlineLevel="0" collapsed="false">
      <c r="A154" s="13" t="n">
        <v>20</v>
      </c>
      <c r="B154" s="40" t="s">
        <v>201</v>
      </c>
      <c r="C154" s="35" t="s">
        <v>16</v>
      </c>
      <c r="D154" s="35"/>
      <c r="E154" s="23" t="n">
        <v>46419</v>
      </c>
      <c r="F154" s="17" t="n">
        <v>25.79</v>
      </c>
      <c r="G154" s="18" t="n">
        <f aca="false">H154*F154</f>
        <v>851.07</v>
      </c>
      <c r="H154" s="17" t="n">
        <v>33</v>
      </c>
      <c r="I154" s="27"/>
    </row>
    <row r="155" customFormat="false" ht="33" hidden="false" customHeight="true" outlineLevel="0" collapsed="false">
      <c r="A155" s="13" t="n">
        <v>21</v>
      </c>
      <c r="B155" s="51" t="s">
        <v>202</v>
      </c>
      <c r="C155" s="52" t="s">
        <v>203</v>
      </c>
      <c r="D155" s="52" t="s">
        <v>204</v>
      </c>
      <c r="E155" s="53" t="n">
        <v>46388</v>
      </c>
      <c r="F155" s="54" t="n">
        <v>774.66</v>
      </c>
      <c r="G155" s="18" t="n">
        <f aca="false">F155*H155</f>
        <v>1549.32</v>
      </c>
      <c r="H155" s="47" t="n">
        <v>2</v>
      </c>
      <c r="I155" s="27"/>
      <c r="J155" s="55"/>
      <c r="K155" s="56"/>
    </row>
    <row r="156" customFormat="false" ht="33" hidden="false" customHeight="true" outlineLevel="0" collapsed="false">
      <c r="A156" s="13" t="n">
        <v>22</v>
      </c>
      <c r="B156" s="51" t="s">
        <v>205</v>
      </c>
      <c r="C156" s="52" t="s">
        <v>203</v>
      </c>
      <c r="D156" s="52" t="s">
        <v>204</v>
      </c>
      <c r="E156" s="53" t="n">
        <v>46447</v>
      </c>
      <c r="F156" s="54" t="n">
        <v>774.661667</v>
      </c>
      <c r="G156" s="18" t="n">
        <f aca="false">F156*H156</f>
        <v>4647.970002</v>
      </c>
      <c r="H156" s="47" t="n">
        <v>6</v>
      </c>
      <c r="I156" s="27"/>
      <c r="J156" s="55"/>
      <c r="K156" s="56"/>
    </row>
    <row r="157" customFormat="false" ht="33" hidden="false" customHeight="true" outlineLevel="0" collapsed="false">
      <c r="A157" s="13" t="n">
        <v>23</v>
      </c>
      <c r="B157" s="51" t="s">
        <v>206</v>
      </c>
      <c r="C157" s="52" t="s">
        <v>203</v>
      </c>
      <c r="D157" s="52" t="s">
        <v>52</v>
      </c>
      <c r="E157" s="53" t="n">
        <v>46174</v>
      </c>
      <c r="F157" s="54" t="n">
        <v>216.338</v>
      </c>
      <c r="G157" s="18" t="n">
        <f aca="false">F157*H157</f>
        <v>1081.69</v>
      </c>
      <c r="H157" s="47" t="n">
        <v>5</v>
      </c>
      <c r="I157" s="27"/>
      <c r="J157" s="55"/>
      <c r="K157" s="56"/>
    </row>
    <row r="158" customFormat="false" ht="63" hidden="false" customHeight="true" outlineLevel="0" collapsed="false">
      <c r="A158" s="13" t="n">
        <v>24</v>
      </c>
      <c r="B158" s="51" t="s">
        <v>207</v>
      </c>
      <c r="C158" s="52" t="s">
        <v>203</v>
      </c>
      <c r="D158" s="52" t="s">
        <v>204</v>
      </c>
      <c r="E158" s="57" t="n">
        <v>46327</v>
      </c>
      <c r="F158" s="54" t="n">
        <v>850.47</v>
      </c>
      <c r="G158" s="18" t="n">
        <f aca="false">F158*H158</f>
        <v>850.47</v>
      </c>
      <c r="H158" s="47" t="n">
        <v>1</v>
      </c>
      <c r="I158" s="27"/>
      <c r="J158" s="55"/>
      <c r="K158" s="56"/>
    </row>
    <row r="159" customFormat="false" ht="34.5" hidden="false" customHeight="true" outlineLevel="0" collapsed="false">
      <c r="A159" s="13" t="n">
        <v>25</v>
      </c>
      <c r="B159" s="51" t="s">
        <v>208</v>
      </c>
      <c r="C159" s="52" t="s">
        <v>203</v>
      </c>
      <c r="D159" s="52" t="s">
        <v>204</v>
      </c>
      <c r="E159" s="57" t="n">
        <v>46357</v>
      </c>
      <c r="F159" s="54" t="n">
        <v>1244.55</v>
      </c>
      <c r="G159" s="18" t="n">
        <f aca="false">F159*H159</f>
        <v>1244.55</v>
      </c>
      <c r="H159" s="47" t="n">
        <v>1</v>
      </c>
      <c r="I159" s="27" t="n">
        <v>25</v>
      </c>
      <c r="J159" s="55"/>
      <c r="K159" s="56"/>
    </row>
    <row r="160" customFormat="false" ht="32.25" hidden="false" customHeight="true" outlineLevel="0" collapsed="false">
      <c r="A160" s="13" t="n">
        <v>26</v>
      </c>
      <c r="B160" s="51" t="s">
        <v>209</v>
      </c>
      <c r="C160" s="52" t="s">
        <v>203</v>
      </c>
      <c r="D160" s="52" t="s">
        <v>204</v>
      </c>
      <c r="E160" s="53" t="n">
        <v>46082</v>
      </c>
      <c r="F160" s="54" t="n">
        <v>500</v>
      </c>
      <c r="G160" s="18" t="n">
        <f aca="false">F160*H160</f>
        <v>2000</v>
      </c>
      <c r="H160" s="47" t="n">
        <v>4</v>
      </c>
      <c r="I160" s="27" t="n">
        <v>100</v>
      </c>
      <c r="J160" s="55"/>
      <c r="K160" s="56"/>
    </row>
    <row r="161" customFormat="false" ht="15.75" hidden="false" customHeight="false" outlineLevel="0" collapsed="false">
      <c r="A161" s="13" t="n">
        <v>27</v>
      </c>
      <c r="B161" s="41" t="s">
        <v>210</v>
      </c>
      <c r="C161" s="52" t="s">
        <v>106</v>
      </c>
      <c r="D161" s="35"/>
      <c r="E161" s="35"/>
      <c r="F161" s="54" t="n">
        <v>65</v>
      </c>
      <c r="G161" s="18" t="n">
        <f aca="false">H161*F161</f>
        <v>1300</v>
      </c>
      <c r="H161" s="47" t="n">
        <v>20</v>
      </c>
      <c r="I161" s="27"/>
      <c r="J161" s="55"/>
      <c r="K161" s="56"/>
    </row>
    <row r="162" customFormat="false" ht="18.75" hidden="false" customHeight="true" outlineLevel="0" collapsed="false">
      <c r="A162" s="13" t="n">
        <v>28</v>
      </c>
      <c r="B162" s="41" t="s">
        <v>211</v>
      </c>
      <c r="C162" s="52" t="s">
        <v>106</v>
      </c>
      <c r="D162" s="35"/>
      <c r="E162" s="35"/>
      <c r="F162" s="54" t="n">
        <v>150</v>
      </c>
      <c r="G162" s="18" t="n">
        <f aca="false">H162*F162</f>
        <v>1500</v>
      </c>
      <c r="H162" s="47" t="n">
        <v>10</v>
      </c>
      <c r="I162" s="27"/>
      <c r="J162" s="55"/>
      <c r="K162" s="56"/>
    </row>
    <row r="163" customFormat="false" ht="24" hidden="false" customHeight="true" outlineLevel="0" collapsed="false">
      <c r="A163" s="13"/>
      <c r="B163" s="58" t="s">
        <v>212</v>
      </c>
      <c r="C163" s="58"/>
      <c r="D163" s="58"/>
      <c r="E163" s="58"/>
      <c r="F163" s="58"/>
      <c r="G163" s="58"/>
      <c r="H163" s="47"/>
      <c r="I163" s="59"/>
      <c r="J163" s="55"/>
      <c r="K163" s="56" t="n">
        <v>0</v>
      </c>
    </row>
    <row r="164" customFormat="false" ht="15.75" hidden="false" customHeight="true" outlineLevel="0" collapsed="false">
      <c r="A164" s="60" t="n">
        <v>1</v>
      </c>
      <c r="B164" s="61" t="s">
        <v>213</v>
      </c>
      <c r="C164" s="62" t="s">
        <v>106</v>
      </c>
      <c r="D164" s="63"/>
      <c r="E164" s="64"/>
      <c r="F164" s="54" t="n">
        <v>255.99</v>
      </c>
      <c r="G164" s="65" t="n">
        <f aca="false">F164*H164</f>
        <v>12799.5</v>
      </c>
      <c r="H164" s="47" t="n">
        <v>50</v>
      </c>
      <c r="I164" s="66"/>
    </row>
    <row r="165" customFormat="false" ht="15.75" hidden="false" customHeight="true" outlineLevel="0" collapsed="false">
      <c r="A165" s="60" t="n">
        <v>2</v>
      </c>
      <c r="B165" s="67" t="s">
        <v>214</v>
      </c>
      <c r="C165" s="62" t="s">
        <v>16</v>
      </c>
      <c r="D165" s="63"/>
      <c r="E165" s="64"/>
      <c r="F165" s="54" t="n">
        <v>60</v>
      </c>
      <c r="G165" s="65" t="n">
        <f aca="false">F165*H165</f>
        <v>7740</v>
      </c>
      <c r="H165" s="47" t="n">
        <v>129</v>
      </c>
      <c r="I165" s="66"/>
    </row>
    <row r="166" customFormat="false" ht="15.75" hidden="false" customHeight="true" outlineLevel="0" collapsed="false">
      <c r="A166" s="60" t="n">
        <v>3</v>
      </c>
      <c r="B166" s="67" t="s">
        <v>215</v>
      </c>
      <c r="C166" s="62" t="s">
        <v>13</v>
      </c>
      <c r="D166" s="68" t="s">
        <v>216</v>
      </c>
      <c r="E166" s="64"/>
      <c r="F166" s="54" t="n">
        <v>28</v>
      </c>
      <c r="G166" s="65" t="n">
        <f aca="false">F166*H166</f>
        <v>12264</v>
      </c>
      <c r="H166" s="47" t="n">
        <v>438</v>
      </c>
      <c r="I166" s="27" t="n">
        <v>13140</v>
      </c>
    </row>
    <row r="167" customFormat="false" ht="15.75" hidden="false" customHeight="true" outlineLevel="0" collapsed="false">
      <c r="A167" s="60" t="n">
        <v>4</v>
      </c>
      <c r="B167" s="41" t="s">
        <v>217</v>
      </c>
      <c r="C167" s="62" t="s">
        <v>106</v>
      </c>
      <c r="D167" s="63"/>
      <c r="E167" s="64" t="n">
        <v>46082</v>
      </c>
      <c r="F167" s="62" t="n">
        <v>36.28</v>
      </c>
      <c r="G167" s="65" t="n">
        <f aca="false">H167*F167</f>
        <v>108.84</v>
      </c>
      <c r="H167" s="62" t="n">
        <v>3</v>
      </c>
      <c r="I167" s="66"/>
    </row>
    <row r="168" customFormat="false" ht="15.75" hidden="false" customHeight="true" outlineLevel="0" collapsed="false">
      <c r="A168" s="60" t="n">
        <v>5</v>
      </c>
      <c r="B168" s="69" t="s">
        <v>218</v>
      </c>
      <c r="C168" s="70" t="s">
        <v>13</v>
      </c>
      <c r="D168" s="71" t="s">
        <v>219</v>
      </c>
      <c r="E168" s="72" t="n">
        <v>46419</v>
      </c>
      <c r="F168" s="18" t="n">
        <v>63.4</v>
      </c>
      <c r="G168" s="65" t="n">
        <f aca="false">H168*F168</f>
        <v>380.4</v>
      </c>
      <c r="H168" s="17" t="n">
        <v>6</v>
      </c>
      <c r="I168" s="27" t="n">
        <v>48</v>
      </c>
    </row>
    <row r="169" customFormat="false" ht="15.75" hidden="false" customHeight="true" outlineLevel="0" collapsed="false">
      <c r="A169" s="60" t="n">
        <v>6</v>
      </c>
      <c r="B169" s="69" t="s">
        <v>220</v>
      </c>
      <c r="C169" s="70" t="s">
        <v>13</v>
      </c>
      <c r="D169" s="71" t="s">
        <v>221</v>
      </c>
      <c r="E169" s="72"/>
      <c r="F169" s="18" t="n">
        <v>393.94</v>
      </c>
      <c r="G169" s="65" t="n">
        <f aca="false">H169*F169</f>
        <v>787.88</v>
      </c>
      <c r="H169" s="17" t="n">
        <v>2</v>
      </c>
      <c r="I169" s="27" t="n">
        <v>110</v>
      </c>
    </row>
    <row r="170" customFormat="false" ht="15.75" hidden="false" customHeight="true" outlineLevel="0" collapsed="false">
      <c r="A170" s="60" t="n">
        <v>7</v>
      </c>
      <c r="B170" s="69" t="s">
        <v>222</v>
      </c>
      <c r="C170" s="70" t="s">
        <v>13</v>
      </c>
      <c r="D170" s="71" t="s">
        <v>223</v>
      </c>
      <c r="E170" s="72"/>
      <c r="F170" s="18" t="n">
        <v>144.92</v>
      </c>
      <c r="G170" s="65" t="n">
        <f aca="false">H170*F170</f>
        <v>0</v>
      </c>
      <c r="H170" s="17" t="n">
        <v>0</v>
      </c>
      <c r="I170" s="27" t="n">
        <v>0</v>
      </c>
    </row>
    <row r="171" customFormat="false" ht="15.75" hidden="false" customHeight="true" outlineLevel="0" collapsed="false">
      <c r="A171" s="60" t="n">
        <v>8</v>
      </c>
      <c r="B171" s="69" t="s">
        <v>224</v>
      </c>
      <c r="C171" s="70" t="s">
        <v>13</v>
      </c>
      <c r="D171" s="71" t="s">
        <v>223</v>
      </c>
      <c r="E171" s="72" t="n">
        <v>46388</v>
      </c>
      <c r="F171" s="18" t="n">
        <v>28.22</v>
      </c>
      <c r="G171" s="18" t="n">
        <f aca="false">H171*F171</f>
        <v>1636.76</v>
      </c>
      <c r="H171" s="17" t="n">
        <v>58</v>
      </c>
      <c r="I171" s="27" t="n">
        <v>5800</v>
      </c>
    </row>
    <row r="172" customFormat="false" ht="25.3" hidden="false" customHeight="false" outlineLevel="0" collapsed="false">
      <c r="A172" s="60" t="n">
        <v>9</v>
      </c>
      <c r="B172" s="69" t="s">
        <v>225</v>
      </c>
      <c r="C172" s="70" t="s">
        <v>13</v>
      </c>
      <c r="D172" s="71" t="s">
        <v>226</v>
      </c>
      <c r="E172" s="72" t="n">
        <v>46054</v>
      </c>
      <c r="F172" s="18" t="n">
        <v>150</v>
      </c>
      <c r="G172" s="18" t="n">
        <f aca="false">H172*F172</f>
        <v>3000</v>
      </c>
      <c r="H172" s="17" t="n">
        <v>20</v>
      </c>
      <c r="I172" s="27"/>
    </row>
    <row r="173" customFormat="false" ht="16.5" hidden="false" customHeight="true" outlineLevel="0" collapsed="false">
      <c r="A173" s="60" t="n">
        <v>10</v>
      </c>
      <c r="B173" s="69" t="s">
        <v>227</v>
      </c>
      <c r="C173" s="70" t="s">
        <v>13</v>
      </c>
      <c r="D173" s="71" t="s">
        <v>30</v>
      </c>
      <c r="E173" s="72" t="n">
        <v>46631</v>
      </c>
      <c r="F173" s="18" t="n">
        <v>83.19</v>
      </c>
      <c r="G173" s="18" t="n">
        <f aca="false">H173*F173</f>
        <v>1663.8</v>
      </c>
      <c r="H173" s="17" t="n">
        <v>20</v>
      </c>
      <c r="I173" s="27" t="n">
        <v>200</v>
      </c>
    </row>
    <row r="174" customFormat="false" ht="15.75" hidden="false" customHeight="true" outlineLevel="0" collapsed="false">
      <c r="A174" s="60" t="n">
        <v>11</v>
      </c>
      <c r="B174" s="69" t="s">
        <v>228</v>
      </c>
      <c r="C174" s="70" t="s">
        <v>106</v>
      </c>
      <c r="D174" s="71" t="s">
        <v>204</v>
      </c>
      <c r="E174" s="72" t="n">
        <v>46296</v>
      </c>
      <c r="F174" s="18" t="n">
        <v>801.36</v>
      </c>
      <c r="G174" s="18" t="n">
        <f aca="false">H174*F174</f>
        <v>1602.72</v>
      </c>
      <c r="H174" s="17" t="n">
        <v>2</v>
      </c>
      <c r="I174" s="27" t="n">
        <v>30</v>
      </c>
    </row>
    <row r="175" customFormat="false" ht="15.75" hidden="false" customHeight="false" outlineLevel="0" collapsed="false">
      <c r="A175" s="60" t="n">
        <v>12</v>
      </c>
      <c r="B175" s="69" t="s">
        <v>229</v>
      </c>
      <c r="C175" s="70" t="s">
        <v>13</v>
      </c>
      <c r="D175" s="71" t="s">
        <v>223</v>
      </c>
      <c r="E175" s="72" t="n">
        <v>46419</v>
      </c>
      <c r="F175" s="18" t="n">
        <v>205.6</v>
      </c>
      <c r="G175" s="18" t="n">
        <f aca="false">H175*F175</f>
        <v>205.6</v>
      </c>
      <c r="H175" s="17" t="n">
        <v>1</v>
      </c>
      <c r="I175" s="27" t="n">
        <v>80</v>
      </c>
    </row>
    <row r="176" customFormat="false" ht="15.75" hidden="false" customHeight="false" outlineLevel="0" collapsed="false">
      <c r="A176" s="60" t="n">
        <v>13</v>
      </c>
      <c r="B176" s="69" t="s">
        <v>230</v>
      </c>
      <c r="C176" s="70" t="s">
        <v>106</v>
      </c>
      <c r="D176" s="71"/>
      <c r="E176" s="72"/>
      <c r="F176" s="18" t="n">
        <v>14.89</v>
      </c>
      <c r="G176" s="18" t="n">
        <f aca="false">H176*F176</f>
        <v>297.8</v>
      </c>
      <c r="H176" s="17" t="n">
        <v>20</v>
      </c>
      <c r="I176" s="27"/>
    </row>
    <row r="177" customFormat="false" ht="15.75" hidden="false" customHeight="false" outlineLevel="0" collapsed="false">
      <c r="A177" s="60" t="n">
        <v>14</v>
      </c>
      <c r="B177" s="69" t="s">
        <v>231</v>
      </c>
      <c r="C177" s="70" t="s">
        <v>16</v>
      </c>
      <c r="D177" s="71" t="s">
        <v>89</v>
      </c>
      <c r="E177" s="72" t="n">
        <v>46357</v>
      </c>
      <c r="F177" s="18" t="n">
        <v>370</v>
      </c>
      <c r="G177" s="18" t="n">
        <f aca="false">H177*F177</f>
        <v>74000</v>
      </c>
      <c r="H177" s="17" t="n">
        <v>200</v>
      </c>
      <c r="I177" s="27"/>
    </row>
    <row r="178" customFormat="false" ht="15.75" hidden="false" customHeight="false" outlineLevel="0" collapsed="false">
      <c r="A178" s="60" t="n">
        <v>15</v>
      </c>
      <c r="B178" s="73" t="s">
        <v>232</v>
      </c>
      <c r="C178" s="70" t="s">
        <v>16</v>
      </c>
      <c r="D178" s="71" t="s">
        <v>233</v>
      </c>
      <c r="E178" s="74"/>
      <c r="F178" s="46" t="n">
        <v>1500</v>
      </c>
      <c r="G178" s="18" t="n">
        <f aca="false">H178*F178</f>
        <v>3000</v>
      </c>
      <c r="H178" s="47" t="n">
        <v>2</v>
      </c>
      <c r="I178" s="27"/>
    </row>
    <row r="179" customFormat="false" ht="15.75" hidden="false" customHeight="false" outlineLevel="0" collapsed="false">
      <c r="A179" s="60" t="n">
        <v>16</v>
      </c>
      <c r="B179" s="73" t="s">
        <v>234</v>
      </c>
      <c r="C179" s="70" t="s">
        <v>13</v>
      </c>
      <c r="D179" s="71" t="s">
        <v>223</v>
      </c>
      <c r="E179" s="74" t="n">
        <v>46357</v>
      </c>
      <c r="F179" s="46" t="n">
        <v>51.54</v>
      </c>
      <c r="G179" s="18" t="n">
        <f aca="false">H179*F179</f>
        <v>51.54</v>
      </c>
      <c r="H179" s="47" t="n">
        <v>1</v>
      </c>
      <c r="I179" s="27" t="n">
        <v>80</v>
      </c>
    </row>
    <row r="180" customFormat="false" ht="15.75" hidden="false" customHeight="false" outlineLevel="0" collapsed="false">
      <c r="A180" s="60" t="n">
        <v>17</v>
      </c>
      <c r="B180" s="73" t="s">
        <v>235</v>
      </c>
      <c r="C180" s="70" t="s">
        <v>13</v>
      </c>
      <c r="D180" s="71" t="s">
        <v>236</v>
      </c>
      <c r="E180" s="74" t="n">
        <v>46053</v>
      </c>
      <c r="F180" s="46" t="n">
        <v>28.966</v>
      </c>
      <c r="G180" s="18" t="n">
        <f aca="false">H180*F180</f>
        <v>260.694</v>
      </c>
      <c r="H180" s="47" t="n">
        <v>9</v>
      </c>
      <c r="I180" s="27" t="n">
        <v>252</v>
      </c>
    </row>
    <row r="181" customFormat="false" ht="16.5" hidden="false" customHeight="true" outlineLevel="0" collapsed="false">
      <c r="A181" s="60" t="n">
        <v>18</v>
      </c>
      <c r="B181" s="73" t="s">
        <v>237</v>
      </c>
      <c r="C181" s="70" t="s">
        <v>13</v>
      </c>
      <c r="D181" s="71" t="s">
        <v>238</v>
      </c>
      <c r="E181" s="74" t="n">
        <v>46023</v>
      </c>
      <c r="F181" s="46" t="n">
        <v>444.139</v>
      </c>
      <c r="G181" s="18" t="n">
        <f aca="false">H181*F181</f>
        <v>3108.973</v>
      </c>
      <c r="H181" s="47" t="n">
        <v>7</v>
      </c>
      <c r="I181" s="27" t="n">
        <v>686</v>
      </c>
    </row>
    <row r="182" customFormat="false" ht="30.75" hidden="false" customHeight="true" outlineLevel="0" collapsed="false">
      <c r="A182" s="60" t="n">
        <v>19</v>
      </c>
      <c r="B182" s="41" t="s">
        <v>239</v>
      </c>
      <c r="C182" s="70" t="s">
        <v>13</v>
      </c>
      <c r="D182" s="71" t="s">
        <v>61</v>
      </c>
      <c r="E182" s="75" t="n">
        <v>46235</v>
      </c>
      <c r="F182" s="46" t="n">
        <v>100</v>
      </c>
      <c r="G182" s="18" t="n">
        <f aca="false">H182*F182</f>
        <v>200</v>
      </c>
      <c r="H182" s="47" t="n">
        <v>2</v>
      </c>
      <c r="I182" s="27" t="n">
        <v>100</v>
      </c>
    </row>
    <row r="183" customFormat="false" ht="31.5" hidden="false" customHeight="true" outlineLevel="0" collapsed="false">
      <c r="A183" s="60" t="n">
        <v>20</v>
      </c>
      <c r="B183" s="41" t="s">
        <v>239</v>
      </c>
      <c r="C183" s="70" t="s">
        <v>13</v>
      </c>
      <c r="D183" s="71" t="s">
        <v>61</v>
      </c>
      <c r="E183" s="74" t="n">
        <v>46357</v>
      </c>
      <c r="F183" s="46" t="n">
        <v>100</v>
      </c>
      <c r="G183" s="18" t="n">
        <f aca="false">H183*F183</f>
        <v>200</v>
      </c>
      <c r="H183" s="47" t="n">
        <v>2</v>
      </c>
      <c r="I183" s="27" t="n">
        <v>100</v>
      </c>
    </row>
    <row r="184" customFormat="false" ht="18.75" hidden="false" customHeight="true" outlineLevel="0" collapsed="false">
      <c r="A184" s="60" t="n">
        <v>21</v>
      </c>
      <c r="B184" s="41" t="s">
        <v>240</v>
      </c>
      <c r="C184" s="70" t="s">
        <v>40</v>
      </c>
      <c r="D184" s="71" t="s">
        <v>223</v>
      </c>
      <c r="E184" s="47"/>
      <c r="F184" s="46" t="n">
        <v>1208.98</v>
      </c>
      <c r="G184" s="18" t="n">
        <f aca="false">H184*F184</f>
        <v>1208.98</v>
      </c>
      <c r="H184" s="47" t="n">
        <v>1</v>
      </c>
      <c r="I184" s="27" t="n">
        <v>100</v>
      </c>
    </row>
    <row r="185" customFormat="false" ht="16.5" hidden="false" customHeight="true" outlineLevel="0" collapsed="false">
      <c r="A185" s="60" t="n">
        <v>22</v>
      </c>
      <c r="B185" s="41" t="s">
        <v>241</v>
      </c>
      <c r="C185" s="70" t="s">
        <v>13</v>
      </c>
      <c r="D185" s="71" t="s">
        <v>216</v>
      </c>
      <c r="E185" s="74" t="n">
        <v>45992</v>
      </c>
      <c r="F185" s="46" t="n">
        <v>276.39</v>
      </c>
      <c r="G185" s="18" t="n">
        <f aca="false">H185*F185</f>
        <v>1381.95</v>
      </c>
      <c r="H185" s="47" t="n">
        <v>5</v>
      </c>
      <c r="I185" s="66"/>
    </row>
    <row r="186" customFormat="false" ht="30" hidden="false" customHeight="true" outlineLevel="0" collapsed="false">
      <c r="A186" s="60" t="n">
        <v>23</v>
      </c>
      <c r="B186" s="41" t="s">
        <v>242</v>
      </c>
      <c r="C186" s="70" t="s">
        <v>16</v>
      </c>
      <c r="D186" s="71" t="s">
        <v>243</v>
      </c>
      <c r="E186" s="75" t="n">
        <v>46082</v>
      </c>
      <c r="F186" s="46" t="n">
        <v>200</v>
      </c>
      <c r="G186" s="65" t="n">
        <f aca="false">H186*F186</f>
        <v>42400</v>
      </c>
      <c r="H186" s="47" t="n">
        <v>212</v>
      </c>
      <c r="I186" s="66"/>
    </row>
    <row r="187" customFormat="false" ht="15.75" hidden="false" customHeight="true" outlineLevel="0" collapsed="false">
      <c r="A187" s="60" t="n">
        <v>24</v>
      </c>
      <c r="B187" s="41" t="s">
        <v>244</v>
      </c>
      <c r="C187" s="62" t="s">
        <v>13</v>
      </c>
      <c r="D187" s="68"/>
      <c r="E187" s="63"/>
      <c r="F187" s="54" t="n">
        <v>50</v>
      </c>
      <c r="G187" s="65" t="n">
        <f aca="false">H187*F187</f>
        <v>37050</v>
      </c>
      <c r="H187" s="62" t="n">
        <v>741</v>
      </c>
      <c r="I187" s="66"/>
    </row>
    <row r="188" customFormat="false" ht="15.75" hidden="false" customHeight="true" outlineLevel="0" collapsed="false">
      <c r="A188" s="60" t="n">
        <v>25</v>
      </c>
      <c r="B188" s="76" t="s">
        <v>245</v>
      </c>
      <c r="C188" s="70" t="s">
        <v>106</v>
      </c>
      <c r="D188" s="71" t="s">
        <v>246</v>
      </c>
      <c r="E188" s="77"/>
      <c r="F188" s="46" t="n">
        <v>1300</v>
      </c>
      <c r="G188" s="65" t="n">
        <f aca="false">H188*F188</f>
        <v>111800</v>
      </c>
      <c r="H188" s="47" t="n">
        <v>86</v>
      </c>
      <c r="I188" s="66"/>
    </row>
    <row r="189" customFormat="false" ht="15.75" hidden="false" customHeight="true" outlineLevel="0" collapsed="false">
      <c r="A189" s="60" t="n">
        <v>26</v>
      </c>
      <c r="B189" s="69" t="s">
        <v>247</v>
      </c>
      <c r="C189" s="70" t="s">
        <v>13</v>
      </c>
      <c r="D189" s="71" t="s">
        <v>33</v>
      </c>
      <c r="E189" s="72" t="n">
        <v>46569</v>
      </c>
      <c r="F189" s="18" t="n">
        <v>47.22</v>
      </c>
      <c r="G189" s="65" t="n">
        <f aca="false">H189*F189</f>
        <v>6658.02</v>
      </c>
      <c r="H189" s="17" t="n">
        <v>141</v>
      </c>
      <c r="I189" s="27" t="n">
        <v>2820</v>
      </c>
    </row>
    <row r="190" customFormat="false" ht="15.75" hidden="false" customHeight="true" outlineLevel="0" collapsed="false">
      <c r="A190" s="60" t="n">
        <v>27</v>
      </c>
      <c r="B190" s="69" t="s">
        <v>248</v>
      </c>
      <c r="C190" s="70" t="s">
        <v>13</v>
      </c>
      <c r="D190" s="71" t="s">
        <v>223</v>
      </c>
      <c r="E190" s="72" t="n">
        <v>46784</v>
      </c>
      <c r="F190" s="18" t="n">
        <v>134.38</v>
      </c>
      <c r="G190" s="65" t="n">
        <f aca="false">H190*F190</f>
        <v>1612.56</v>
      </c>
      <c r="H190" s="17" t="n">
        <v>12</v>
      </c>
      <c r="I190" s="27" t="n">
        <v>1200</v>
      </c>
    </row>
    <row r="191" customFormat="false" ht="15.75" hidden="false" customHeight="true" outlineLevel="0" collapsed="false">
      <c r="A191" s="60" t="n">
        <v>28</v>
      </c>
      <c r="B191" s="69" t="s">
        <v>249</v>
      </c>
      <c r="C191" s="70" t="s">
        <v>250</v>
      </c>
      <c r="D191" s="71"/>
      <c r="E191" s="72" t="n">
        <v>46447</v>
      </c>
      <c r="F191" s="18" t="n">
        <v>19.71</v>
      </c>
      <c r="G191" s="65" t="n">
        <f aca="false">H191*F191</f>
        <v>473.04</v>
      </c>
      <c r="H191" s="17" t="n">
        <v>24</v>
      </c>
      <c r="I191" s="27"/>
    </row>
    <row r="192" customFormat="false" ht="15.75" hidden="false" customHeight="true" outlineLevel="0" collapsed="false">
      <c r="A192" s="60" t="n">
        <v>29</v>
      </c>
      <c r="B192" s="69" t="s">
        <v>251</v>
      </c>
      <c r="C192" s="70" t="s">
        <v>106</v>
      </c>
      <c r="D192" s="71"/>
      <c r="E192" s="72"/>
      <c r="F192" s="18" t="n">
        <v>643.08</v>
      </c>
      <c r="G192" s="65" t="n">
        <f aca="false">H192*F192</f>
        <v>19292.4</v>
      </c>
      <c r="H192" s="17" t="n">
        <v>30</v>
      </c>
      <c r="I192" s="27"/>
    </row>
    <row r="193" customFormat="false" ht="15.75" hidden="false" customHeight="true" outlineLevel="0" collapsed="false">
      <c r="A193" s="60" t="n">
        <v>30</v>
      </c>
      <c r="B193" s="69" t="s">
        <v>252</v>
      </c>
      <c r="C193" s="70" t="s">
        <v>106</v>
      </c>
      <c r="D193" s="71" t="s">
        <v>33</v>
      </c>
      <c r="E193" s="72"/>
      <c r="F193" s="18" t="n">
        <v>270</v>
      </c>
      <c r="G193" s="65" t="n">
        <f aca="false">H193*F193</f>
        <v>18900</v>
      </c>
      <c r="H193" s="17" t="n">
        <v>70</v>
      </c>
      <c r="I193" s="27"/>
    </row>
    <row r="194" customFormat="false" ht="15.75" hidden="false" customHeight="true" outlineLevel="0" collapsed="false">
      <c r="A194" s="60" t="n">
        <v>31</v>
      </c>
      <c r="B194" s="69" t="s">
        <v>253</v>
      </c>
      <c r="C194" s="70" t="s">
        <v>13</v>
      </c>
      <c r="D194" s="71" t="s">
        <v>223</v>
      </c>
      <c r="E194" s="72" t="n">
        <v>46235</v>
      </c>
      <c r="F194" s="18" t="n">
        <v>94.96</v>
      </c>
      <c r="G194" s="18" t="n">
        <f aca="false">H194*F194</f>
        <v>4748</v>
      </c>
      <c r="H194" s="17" t="n">
        <v>50</v>
      </c>
      <c r="I194" s="27" t="n">
        <v>5000</v>
      </c>
    </row>
    <row r="195" customFormat="false" ht="15.75" hidden="false" customHeight="true" outlineLevel="0" collapsed="false">
      <c r="A195" s="60" t="n">
        <v>32</v>
      </c>
      <c r="B195" s="69" t="s">
        <v>254</v>
      </c>
      <c r="C195" s="70" t="s">
        <v>13</v>
      </c>
      <c r="D195" s="71" t="s">
        <v>33</v>
      </c>
      <c r="E195" s="72" t="n">
        <v>46113</v>
      </c>
      <c r="F195" s="18" t="n">
        <v>98.93</v>
      </c>
      <c r="G195" s="18" t="n">
        <f aca="false">H195*F195</f>
        <v>7419.75</v>
      </c>
      <c r="H195" s="17" t="n">
        <v>75</v>
      </c>
      <c r="I195" s="27" t="n">
        <v>1500</v>
      </c>
    </row>
    <row r="196" customFormat="false" ht="15.75" hidden="false" customHeight="true" outlineLevel="0" collapsed="false">
      <c r="A196" s="60" t="n">
        <v>33</v>
      </c>
      <c r="B196" s="78" t="s">
        <v>255</v>
      </c>
      <c r="C196" s="70" t="s">
        <v>16</v>
      </c>
      <c r="D196" s="71" t="s">
        <v>256</v>
      </c>
      <c r="E196" s="72"/>
      <c r="F196" s="18" t="n">
        <v>200</v>
      </c>
      <c r="G196" s="18" t="n">
        <f aca="false">H196*F196</f>
        <v>18800</v>
      </c>
      <c r="H196" s="17" t="n">
        <v>94</v>
      </c>
      <c r="I196" s="27"/>
    </row>
    <row r="197" customFormat="false" ht="15.75" hidden="false" customHeight="true" outlineLevel="0" collapsed="false">
      <c r="A197" s="60" t="n">
        <v>34</v>
      </c>
      <c r="B197" s="69" t="s">
        <v>257</v>
      </c>
      <c r="C197" s="70" t="s">
        <v>106</v>
      </c>
      <c r="D197" s="71"/>
      <c r="E197" s="72"/>
      <c r="F197" s="18" t="n">
        <v>5.39</v>
      </c>
      <c r="G197" s="18" t="n">
        <f aca="false">H197*F197</f>
        <v>657.58</v>
      </c>
      <c r="H197" s="17" t="n">
        <v>122</v>
      </c>
      <c r="I197" s="27"/>
    </row>
    <row r="198" customFormat="false" ht="16.5" hidden="false" customHeight="true" outlineLevel="0" collapsed="false">
      <c r="A198" s="60" t="n">
        <v>35</v>
      </c>
      <c r="B198" s="69" t="s">
        <v>258</v>
      </c>
      <c r="C198" s="70" t="s">
        <v>16</v>
      </c>
      <c r="D198" s="71"/>
      <c r="E198" s="72" t="n">
        <v>46143</v>
      </c>
      <c r="F198" s="18" t="n">
        <v>80</v>
      </c>
      <c r="G198" s="18" t="n">
        <f aca="false">H198*F198</f>
        <v>14400</v>
      </c>
      <c r="H198" s="17" t="n">
        <v>180</v>
      </c>
      <c r="I198" s="27"/>
    </row>
    <row r="199" customFormat="false" ht="15.75" hidden="false" customHeight="false" outlineLevel="0" collapsed="false">
      <c r="A199" s="60" t="n">
        <v>36</v>
      </c>
      <c r="B199" s="69" t="s">
        <v>259</v>
      </c>
      <c r="C199" s="70" t="s">
        <v>13</v>
      </c>
      <c r="D199" s="71" t="s">
        <v>260</v>
      </c>
      <c r="E199" s="72" t="n">
        <v>46722</v>
      </c>
      <c r="F199" s="18" t="n">
        <v>473.92</v>
      </c>
      <c r="G199" s="18" t="n">
        <f aca="false">H199*F199</f>
        <v>12321.92</v>
      </c>
      <c r="H199" s="17" t="n">
        <v>26</v>
      </c>
      <c r="I199" s="27" t="n">
        <v>25280</v>
      </c>
    </row>
    <row r="200" customFormat="false" ht="15.75" hidden="false" customHeight="false" outlineLevel="0" collapsed="false">
      <c r="A200" s="60" t="n">
        <v>37</v>
      </c>
      <c r="B200" s="69" t="s">
        <v>261</v>
      </c>
      <c r="C200" s="70" t="s">
        <v>13</v>
      </c>
      <c r="D200" s="71" t="s">
        <v>260</v>
      </c>
      <c r="E200" s="72" t="n">
        <v>46388</v>
      </c>
      <c r="F200" s="18" t="n">
        <v>520.05</v>
      </c>
      <c r="G200" s="18" t="n">
        <f aca="false">H200*F200</f>
        <v>6240.6</v>
      </c>
      <c r="H200" s="17" t="n">
        <v>12</v>
      </c>
      <c r="I200" s="27" t="n">
        <v>11900</v>
      </c>
    </row>
    <row r="201" customFormat="false" ht="15.75" hidden="false" customHeight="false" outlineLevel="0" collapsed="false">
      <c r="A201" s="60" t="n">
        <v>38</v>
      </c>
      <c r="B201" s="69" t="s">
        <v>262</v>
      </c>
      <c r="C201" s="70" t="s">
        <v>13</v>
      </c>
      <c r="D201" s="71" t="s">
        <v>61</v>
      </c>
      <c r="E201" s="72" t="n">
        <v>47119</v>
      </c>
      <c r="F201" s="18" t="n">
        <v>103.43</v>
      </c>
      <c r="G201" s="18" t="n">
        <f aca="false">H201*F201</f>
        <v>310.29</v>
      </c>
      <c r="H201" s="17" t="n">
        <v>3</v>
      </c>
      <c r="I201" s="27" t="n">
        <v>150</v>
      </c>
    </row>
    <row r="202" customFormat="false" ht="15.75" hidden="false" customHeight="false" outlineLevel="0" collapsed="false">
      <c r="A202" s="60" t="n">
        <v>39</v>
      </c>
      <c r="B202" s="79" t="s">
        <v>263</v>
      </c>
      <c r="C202" s="70" t="s">
        <v>13</v>
      </c>
      <c r="D202" s="71" t="s">
        <v>223</v>
      </c>
      <c r="E202" s="72"/>
      <c r="F202" s="18" t="n">
        <v>230</v>
      </c>
      <c r="G202" s="18" t="n">
        <f aca="false">H202*F202</f>
        <v>57270</v>
      </c>
      <c r="H202" s="17" t="n">
        <v>249</v>
      </c>
      <c r="I202" s="27" t="n">
        <v>24900</v>
      </c>
    </row>
    <row r="203" customFormat="false" ht="15.75" hidden="false" customHeight="false" outlineLevel="0" collapsed="false">
      <c r="A203" s="60" t="n">
        <v>40</v>
      </c>
      <c r="B203" s="69" t="s">
        <v>264</v>
      </c>
      <c r="C203" s="70" t="s">
        <v>106</v>
      </c>
      <c r="D203" s="71"/>
      <c r="E203" s="72" t="n">
        <v>46327</v>
      </c>
      <c r="F203" s="18" t="n">
        <v>37.63</v>
      </c>
      <c r="G203" s="18" t="n">
        <f aca="false">H203*F203</f>
        <v>1881.5</v>
      </c>
      <c r="H203" s="17" t="n">
        <v>50</v>
      </c>
      <c r="I203" s="27"/>
    </row>
    <row r="204" customFormat="false" ht="15.75" hidden="true" customHeight="false" outlineLevel="0" collapsed="false">
      <c r="A204" s="60" t="n">
        <v>37</v>
      </c>
      <c r="B204" s="69" t="s">
        <v>265</v>
      </c>
      <c r="C204" s="70" t="s">
        <v>13</v>
      </c>
      <c r="D204" s="71" t="s">
        <v>223</v>
      </c>
      <c r="E204" s="72" t="n">
        <v>45901</v>
      </c>
      <c r="F204" s="18" t="n">
        <v>1537</v>
      </c>
      <c r="G204" s="18" t="n">
        <f aca="false">H204*F204</f>
        <v>0</v>
      </c>
      <c r="H204" s="17" t="n">
        <v>0</v>
      </c>
      <c r="I204" s="27" t="n">
        <v>0</v>
      </c>
    </row>
    <row r="205" customFormat="false" ht="25.3" hidden="false" customHeight="false" outlineLevel="0" collapsed="false">
      <c r="A205" s="60" t="n">
        <v>41</v>
      </c>
      <c r="B205" s="69" t="s">
        <v>266</v>
      </c>
      <c r="C205" s="70" t="s">
        <v>13</v>
      </c>
      <c r="D205" s="71" t="s">
        <v>223</v>
      </c>
      <c r="E205" s="72"/>
      <c r="F205" s="18" t="n">
        <v>1575.02</v>
      </c>
      <c r="G205" s="18" t="n">
        <f aca="false">H205*F205</f>
        <v>4725.06</v>
      </c>
      <c r="H205" s="17" t="n">
        <v>3</v>
      </c>
      <c r="I205" s="27" t="n">
        <v>300</v>
      </c>
    </row>
    <row r="206" customFormat="false" ht="15.75" hidden="false" customHeight="false" outlineLevel="0" collapsed="false">
      <c r="A206" s="60" t="n">
        <v>42</v>
      </c>
      <c r="B206" s="69" t="s">
        <v>267</v>
      </c>
      <c r="C206" s="70" t="s">
        <v>13</v>
      </c>
      <c r="D206" s="71" t="s">
        <v>238</v>
      </c>
      <c r="E206" s="72" t="n">
        <v>46053</v>
      </c>
      <c r="F206" s="18" t="n">
        <v>101.38</v>
      </c>
      <c r="G206" s="18" t="n">
        <f aca="false">H206*F206</f>
        <v>506.9</v>
      </c>
      <c r="H206" s="17" t="n">
        <v>5</v>
      </c>
      <c r="I206" s="27" t="n">
        <v>490</v>
      </c>
    </row>
    <row r="207" customFormat="false" ht="15.75" hidden="false" customHeight="false" outlineLevel="0" collapsed="false">
      <c r="A207" s="60" t="n">
        <v>43</v>
      </c>
      <c r="B207" s="69" t="s">
        <v>268</v>
      </c>
      <c r="C207" s="70" t="s">
        <v>13</v>
      </c>
      <c r="D207" s="71" t="s">
        <v>238</v>
      </c>
      <c r="E207" s="72" t="n">
        <v>46053</v>
      </c>
      <c r="F207" s="18" t="n">
        <v>108.138</v>
      </c>
      <c r="G207" s="18" t="n">
        <f aca="false">H207*F207</f>
        <v>108.138</v>
      </c>
      <c r="H207" s="17" t="n">
        <v>1</v>
      </c>
      <c r="I207" s="27" t="n">
        <v>98</v>
      </c>
    </row>
    <row r="208" customFormat="false" ht="15.75" hidden="false" customHeight="false" outlineLevel="0" collapsed="false">
      <c r="A208" s="60" t="n">
        <v>44</v>
      </c>
      <c r="B208" s="69" t="s">
        <v>269</v>
      </c>
      <c r="C208" s="70" t="s">
        <v>13</v>
      </c>
      <c r="D208" s="71" t="s">
        <v>238</v>
      </c>
      <c r="E208" s="72" t="n">
        <v>46023</v>
      </c>
      <c r="F208" s="18" t="n">
        <v>137.586</v>
      </c>
      <c r="G208" s="18" t="n">
        <f aca="false">H208*F208</f>
        <v>687.93</v>
      </c>
      <c r="H208" s="17" t="n">
        <v>5</v>
      </c>
      <c r="I208" s="27" t="n">
        <v>490</v>
      </c>
    </row>
    <row r="209" customFormat="false" ht="15.75" hidden="false" customHeight="false" outlineLevel="0" collapsed="false">
      <c r="A209" s="60" t="n">
        <v>45</v>
      </c>
      <c r="B209" s="69" t="s">
        <v>270</v>
      </c>
      <c r="C209" s="70" t="s">
        <v>13</v>
      </c>
      <c r="D209" s="71" t="s">
        <v>238</v>
      </c>
      <c r="E209" s="72" t="n">
        <v>46023</v>
      </c>
      <c r="F209" s="18" t="n">
        <v>292.07</v>
      </c>
      <c r="G209" s="18" t="n">
        <f aca="false">H209*F209</f>
        <v>1168.28</v>
      </c>
      <c r="H209" s="17" t="n">
        <v>4</v>
      </c>
      <c r="I209" s="27" t="n">
        <v>392</v>
      </c>
    </row>
    <row r="210" customFormat="false" ht="15.75" hidden="false" customHeight="false" outlineLevel="0" collapsed="false">
      <c r="A210" s="60" t="n">
        <v>46</v>
      </c>
      <c r="B210" s="69" t="s">
        <v>271</v>
      </c>
      <c r="C210" s="70" t="s">
        <v>13</v>
      </c>
      <c r="D210" s="71" t="s">
        <v>223</v>
      </c>
      <c r="E210" s="72" t="n">
        <v>46082</v>
      </c>
      <c r="F210" s="18" t="n">
        <v>45.69</v>
      </c>
      <c r="G210" s="18" t="n">
        <f aca="false">H210*F210</f>
        <v>4066.41</v>
      </c>
      <c r="H210" s="17" t="n">
        <v>89</v>
      </c>
      <c r="I210" s="27" t="n">
        <v>8830</v>
      </c>
    </row>
    <row r="211" customFormat="false" ht="15.75" hidden="false" customHeight="false" outlineLevel="0" collapsed="false">
      <c r="A211" s="60" t="n">
        <v>47</v>
      </c>
      <c r="B211" s="69" t="s">
        <v>272</v>
      </c>
      <c r="C211" s="70" t="s">
        <v>13</v>
      </c>
      <c r="D211" s="71" t="s">
        <v>236</v>
      </c>
      <c r="E211" s="72" t="n">
        <v>46023</v>
      </c>
      <c r="F211" s="18" t="n">
        <v>76.9</v>
      </c>
      <c r="G211" s="18" t="n">
        <f aca="false">H211*F211</f>
        <v>3306.7</v>
      </c>
      <c r="H211" s="17" t="n">
        <v>43</v>
      </c>
      <c r="I211" s="27" t="n">
        <v>1204</v>
      </c>
    </row>
    <row r="212" customFormat="false" ht="15.75" hidden="false" customHeight="true" outlineLevel="0" collapsed="false">
      <c r="A212" s="60" t="n">
        <v>48</v>
      </c>
      <c r="B212" s="69" t="s">
        <v>273</v>
      </c>
      <c r="C212" s="70" t="s">
        <v>13</v>
      </c>
      <c r="D212" s="71" t="s">
        <v>223</v>
      </c>
      <c r="E212" s="72" t="n">
        <v>46023</v>
      </c>
      <c r="F212" s="18" t="n">
        <v>89.311</v>
      </c>
      <c r="G212" s="18" t="n">
        <f aca="false">H212*F212</f>
        <v>89.311</v>
      </c>
      <c r="H212" s="17" t="n">
        <v>1</v>
      </c>
      <c r="I212" s="27" t="n">
        <v>100</v>
      </c>
    </row>
    <row r="213" customFormat="false" ht="15.75" hidden="false" customHeight="true" outlineLevel="0" collapsed="false">
      <c r="A213" s="60" t="n">
        <v>49</v>
      </c>
      <c r="B213" s="69" t="s">
        <v>274</v>
      </c>
      <c r="C213" s="70" t="s">
        <v>13</v>
      </c>
      <c r="D213" s="71" t="s">
        <v>223</v>
      </c>
      <c r="E213" s="72" t="n">
        <v>46023</v>
      </c>
      <c r="F213" s="18" t="n">
        <v>103.311</v>
      </c>
      <c r="G213" s="18" t="n">
        <f aca="false">H213*F213</f>
        <v>619.866</v>
      </c>
      <c r="H213" s="17" t="n">
        <v>6</v>
      </c>
      <c r="I213" s="27" t="n">
        <v>600</v>
      </c>
    </row>
    <row r="214" customFormat="false" ht="15.75" hidden="false" customHeight="true" outlineLevel="0" collapsed="false">
      <c r="A214" s="60" t="n">
        <v>5</v>
      </c>
      <c r="B214" s="69" t="s">
        <v>275</v>
      </c>
      <c r="C214" s="70" t="s">
        <v>13</v>
      </c>
      <c r="D214" s="71" t="s">
        <v>223</v>
      </c>
      <c r="E214" s="72" t="n">
        <v>46419</v>
      </c>
      <c r="F214" s="18" t="n">
        <v>46.11</v>
      </c>
      <c r="G214" s="18" t="n">
        <f aca="false">H214*F214</f>
        <v>1014.42</v>
      </c>
      <c r="H214" s="17" t="n">
        <v>22</v>
      </c>
      <c r="I214" s="27" t="n">
        <v>2200</v>
      </c>
    </row>
    <row r="215" customFormat="false" ht="15.75" hidden="false" customHeight="true" outlineLevel="0" collapsed="false">
      <c r="A215" s="60" t="n">
        <v>51</v>
      </c>
      <c r="B215" s="69" t="s">
        <v>276</v>
      </c>
      <c r="C215" s="70" t="s">
        <v>13</v>
      </c>
      <c r="D215" s="71" t="s">
        <v>260</v>
      </c>
      <c r="E215" s="72" t="n">
        <v>46447</v>
      </c>
      <c r="F215" s="18" t="n">
        <v>478.84</v>
      </c>
      <c r="G215" s="18" t="n">
        <f aca="false">H215*F215</f>
        <v>3830.72</v>
      </c>
      <c r="H215" s="17" t="n">
        <v>8</v>
      </c>
      <c r="I215" s="27" t="n">
        <v>7760</v>
      </c>
    </row>
    <row r="216" customFormat="false" ht="15.75" hidden="false" customHeight="true" outlineLevel="0" collapsed="false">
      <c r="A216" s="60" t="n">
        <v>52</v>
      </c>
      <c r="B216" s="69" t="s">
        <v>277</v>
      </c>
      <c r="C216" s="70" t="s">
        <v>250</v>
      </c>
      <c r="D216" s="71" t="s">
        <v>30</v>
      </c>
      <c r="E216" s="72" t="n">
        <v>46419</v>
      </c>
      <c r="F216" s="18" t="n">
        <v>140.65</v>
      </c>
      <c r="G216" s="18" t="n">
        <f aca="false">H216*F216</f>
        <v>140.65</v>
      </c>
      <c r="H216" s="17" t="n">
        <v>1</v>
      </c>
      <c r="I216" s="27" t="n">
        <v>10</v>
      </c>
    </row>
    <row r="217" customFormat="false" ht="15.75" hidden="false" customHeight="true" outlineLevel="0" collapsed="false">
      <c r="A217" s="60" t="n">
        <v>53</v>
      </c>
      <c r="B217" s="69" t="s">
        <v>278</v>
      </c>
      <c r="C217" s="70" t="s">
        <v>13</v>
      </c>
      <c r="D217" s="71" t="s">
        <v>33</v>
      </c>
      <c r="E217" s="72" t="n">
        <v>46023</v>
      </c>
      <c r="F217" s="18" t="n">
        <v>23.1725</v>
      </c>
      <c r="G217" s="18" t="n">
        <f aca="false">H217*F217</f>
        <v>46.345</v>
      </c>
      <c r="H217" s="17" t="n">
        <v>2</v>
      </c>
      <c r="I217" s="27" t="n">
        <v>40</v>
      </c>
    </row>
    <row r="218" customFormat="false" ht="15.75" hidden="false" customHeight="true" outlineLevel="0" collapsed="false">
      <c r="A218" s="60" t="n">
        <v>54</v>
      </c>
      <c r="B218" s="69" t="s">
        <v>279</v>
      </c>
      <c r="C218" s="70" t="s">
        <v>106</v>
      </c>
      <c r="D218" s="71"/>
      <c r="E218" s="72"/>
      <c r="F218" s="18" t="n">
        <v>29.43</v>
      </c>
      <c r="G218" s="18" t="n">
        <f aca="false">H218*F218</f>
        <v>1294.92</v>
      </c>
      <c r="H218" s="17" t="n">
        <v>44</v>
      </c>
      <c r="I218" s="27"/>
    </row>
    <row r="219" customFormat="false" ht="15.75" hidden="false" customHeight="true" outlineLevel="0" collapsed="false">
      <c r="A219" s="60" t="n">
        <v>55</v>
      </c>
      <c r="B219" s="69" t="s">
        <v>280</v>
      </c>
      <c r="C219" s="70" t="s">
        <v>106</v>
      </c>
      <c r="D219" s="71"/>
      <c r="E219" s="72"/>
      <c r="F219" s="18" t="n">
        <v>22.8</v>
      </c>
      <c r="G219" s="18" t="n">
        <f aca="false">H219*F219</f>
        <v>410.4</v>
      </c>
      <c r="H219" s="17" t="n">
        <v>18</v>
      </c>
      <c r="I219" s="27"/>
    </row>
    <row r="220" customFormat="false" ht="15.75" hidden="false" customHeight="true" outlineLevel="0" collapsed="false">
      <c r="A220" s="60" t="n">
        <v>56</v>
      </c>
      <c r="B220" s="69" t="s">
        <v>281</v>
      </c>
      <c r="C220" s="70" t="s">
        <v>13</v>
      </c>
      <c r="D220" s="71" t="s">
        <v>223</v>
      </c>
      <c r="E220" s="72"/>
      <c r="F220" s="18" t="n">
        <v>43</v>
      </c>
      <c r="G220" s="18" t="n">
        <f aca="false">H220*F220</f>
        <v>215</v>
      </c>
      <c r="H220" s="17" t="n">
        <v>5</v>
      </c>
      <c r="I220" s="27" t="n">
        <v>450</v>
      </c>
    </row>
    <row r="221" customFormat="false" ht="15.75" hidden="false" customHeight="true" outlineLevel="0" collapsed="false">
      <c r="A221" s="60" t="n">
        <v>57</v>
      </c>
      <c r="B221" s="69" t="s">
        <v>282</v>
      </c>
      <c r="C221" s="70" t="s">
        <v>13</v>
      </c>
      <c r="D221" s="71" t="s">
        <v>33</v>
      </c>
      <c r="E221" s="72" t="n">
        <v>46023</v>
      </c>
      <c r="F221" s="18" t="n">
        <v>22.48</v>
      </c>
      <c r="G221" s="18" t="n">
        <f aca="false">H221*F221</f>
        <v>7013.76</v>
      </c>
      <c r="H221" s="17" t="n">
        <v>312</v>
      </c>
      <c r="I221" s="27" t="n">
        <v>6240</v>
      </c>
    </row>
    <row r="222" customFormat="false" ht="15.75" hidden="false" customHeight="true" outlineLevel="0" collapsed="false">
      <c r="A222" s="60" t="n">
        <v>58</v>
      </c>
      <c r="B222" s="69" t="s">
        <v>283</v>
      </c>
      <c r="C222" s="70" t="s">
        <v>106</v>
      </c>
      <c r="D222" s="71"/>
      <c r="E222" s="72"/>
      <c r="F222" s="18" t="n">
        <v>24.87</v>
      </c>
      <c r="G222" s="18" t="n">
        <f aca="false">H222*F222</f>
        <v>2263.17</v>
      </c>
      <c r="H222" s="17" t="n">
        <v>91</v>
      </c>
      <c r="I222" s="27"/>
    </row>
    <row r="223" customFormat="false" ht="15.75" hidden="false" customHeight="true" outlineLevel="0" collapsed="false">
      <c r="A223" s="60" t="n">
        <v>59</v>
      </c>
      <c r="B223" s="69" t="s">
        <v>284</v>
      </c>
      <c r="C223" s="70" t="s">
        <v>106</v>
      </c>
      <c r="D223" s="71"/>
      <c r="E223" s="72"/>
      <c r="F223" s="18" t="n">
        <v>50.57</v>
      </c>
      <c r="G223" s="18" t="n">
        <f aca="false">H223*F223</f>
        <v>4349.02</v>
      </c>
      <c r="H223" s="17" t="n">
        <v>86</v>
      </c>
      <c r="I223" s="27"/>
    </row>
    <row r="224" customFormat="false" ht="15.75" hidden="false" customHeight="true" outlineLevel="0" collapsed="false">
      <c r="A224" s="60" t="n">
        <v>60</v>
      </c>
      <c r="B224" s="80" t="s">
        <v>285</v>
      </c>
      <c r="C224" s="70" t="s">
        <v>106</v>
      </c>
      <c r="D224" s="71"/>
      <c r="E224" s="75"/>
      <c r="F224" s="46" t="n">
        <v>34.4</v>
      </c>
      <c r="G224" s="18" t="n">
        <f aca="false">H224*F224</f>
        <v>1616.8</v>
      </c>
      <c r="H224" s="47" t="n">
        <v>47</v>
      </c>
      <c r="I224" s="27"/>
    </row>
    <row r="225" customFormat="false" ht="15.75" hidden="false" customHeight="true" outlineLevel="0" collapsed="false">
      <c r="A225" s="60" t="n">
        <v>61</v>
      </c>
      <c r="B225" s="80" t="s">
        <v>286</v>
      </c>
      <c r="C225" s="70" t="s">
        <v>106</v>
      </c>
      <c r="D225" s="71"/>
      <c r="E225" s="75"/>
      <c r="F225" s="46" t="n">
        <v>27.77</v>
      </c>
      <c r="G225" s="18" t="n">
        <f aca="false">H225*F225</f>
        <v>944.18</v>
      </c>
      <c r="H225" s="47" t="n">
        <v>34</v>
      </c>
      <c r="I225" s="27"/>
    </row>
    <row r="226" customFormat="false" ht="15.75" hidden="false" customHeight="true" outlineLevel="0" collapsed="false">
      <c r="A226" s="60" t="n">
        <v>62</v>
      </c>
      <c r="B226" s="81" t="s">
        <v>287</v>
      </c>
      <c r="C226" s="70" t="s">
        <v>13</v>
      </c>
      <c r="D226" s="71" t="s">
        <v>30</v>
      </c>
      <c r="E226" s="75"/>
      <c r="F226" s="46" t="n">
        <v>600</v>
      </c>
      <c r="G226" s="18" t="n">
        <f aca="false">H226*F226</f>
        <v>195000</v>
      </c>
      <c r="H226" s="47" t="n">
        <v>325</v>
      </c>
      <c r="I226" s="27"/>
    </row>
    <row r="227" customFormat="false" ht="15.75" hidden="false" customHeight="true" outlineLevel="0" collapsed="false">
      <c r="A227" s="60" t="n">
        <v>63</v>
      </c>
      <c r="B227" s="73" t="s">
        <v>288</v>
      </c>
      <c r="C227" s="70" t="s">
        <v>13</v>
      </c>
      <c r="D227" s="71" t="s">
        <v>289</v>
      </c>
      <c r="E227" s="75" t="n">
        <v>46023</v>
      </c>
      <c r="F227" s="47" t="n">
        <v>244.759</v>
      </c>
      <c r="G227" s="18" t="n">
        <f aca="false">H227*F227</f>
        <v>1713.313</v>
      </c>
      <c r="H227" s="47" t="n">
        <v>7</v>
      </c>
      <c r="I227" s="27" t="n">
        <v>392</v>
      </c>
    </row>
    <row r="228" customFormat="false" ht="15.75" hidden="false" customHeight="true" outlineLevel="0" collapsed="false">
      <c r="A228" s="60" t="n">
        <v>64</v>
      </c>
      <c r="B228" s="73" t="s">
        <v>290</v>
      </c>
      <c r="C228" s="70" t="s">
        <v>13</v>
      </c>
      <c r="D228" s="71" t="s">
        <v>260</v>
      </c>
      <c r="E228" s="75" t="n">
        <v>46844</v>
      </c>
      <c r="F228" s="47" t="n">
        <v>1648.41</v>
      </c>
      <c r="G228" s="18" t="n">
        <f aca="false">H228*F228</f>
        <v>9890.46</v>
      </c>
      <c r="H228" s="47" t="n">
        <v>6</v>
      </c>
      <c r="I228" s="27" t="n">
        <v>5080</v>
      </c>
    </row>
    <row r="229" customFormat="false" ht="15.75" hidden="false" customHeight="true" outlineLevel="0" collapsed="false">
      <c r="A229" s="60" t="n">
        <v>65</v>
      </c>
      <c r="B229" s="73" t="s">
        <v>291</v>
      </c>
      <c r="C229" s="70" t="s">
        <v>250</v>
      </c>
      <c r="D229" s="71" t="s">
        <v>204</v>
      </c>
      <c r="E229" s="75" t="n">
        <v>46508</v>
      </c>
      <c r="F229" s="46" t="n">
        <v>715.8</v>
      </c>
      <c r="G229" s="18" t="n">
        <f aca="false">H229*F229</f>
        <v>2863.2</v>
      </c>
      <c r="H229" s="47" t="n">
        <v>4</v>
      </c>
      <c r="I229" s="27" t="n">
        <v>92</v>
      </c>
    </row>
    <row r="230" customFormat="false" ht="15.75" hidden="false" customHeight="true" outlineLevel="0" collapsed="false">
      <c r="A230" s="60" t="n">
        <v>66</v>
      </c>
      <c r="B230" s="79" t="s">
        <v>292</v>
      </c>
      <c r="C230" s="70" t="s">
        <v>13</v>
      </c>
      <c r="D230" s="71" t="s">
        <v>216</v>
      </c>
      <c r="E230" s="75"/>
      <c r="F230" s="46" t="n">
        <v>20</v>
      </c>
      <c r="G230" s="18" t="n">
        <f aca="false">H230*F230</f>
        <v>5340</v>
      </c>
      <c r="H230" s="47" t="n">
        <v>267</v>
      </c>
      <c r="I230" s="27" t="n">
        <v>8010</v>
      </c>
    </row>
    <row r="231" customFormat="false" ht="15.75" hidden="false" customHeight="true" outlineLevel="0" collapsed="false">
      <c r="A231" s="60" t="n">
        <v>67</v>
      </c>
      <c r="B231" s="79" t="s">
        <v>293</v>
      </c>
      <c r="C231" s="70" t="s">
        <v>13</v>
      </c>
      <c r="D231" s="71" t="s">
        <v>30</v>
      </c>
      <c r="E231" s="75"/>
      <c r="F231" s="46" t="n">
        <v>80</v>
      </c>
      <c r="G231" s="18" t="n">
        <f aca="false">H231*F231</f>
        <v>21360</v>
      </c>
      <c r="H231" s="47" t="n">
        <v>267</v>
      </c>
      <c r="I231" s="27" t="n">
        <v>2670</v>
      </c>
    </row>
    <row r="232" customFormat="false" ht="15.75" hidden="false" customHeight="true" outlineLevel="0" collapsed="false">
      <c r="A232" s="60" t="n">
        <v>68</v>
      </c>
      <c r="B232" s="73" t="s">
        <v>294</v>
      </c>
      <c r="C232" s="70" t="s">
        <v>13</v>
      </c>
      <c r="D232" s="71" t="s">
        <v>223</v>
      </c>
      <c r="E232" s="75" t="n">
        <v>46023</v>
      </c>
      <c r="F232" s="47" t="n">
        <v>48.759</v>
      </c>
      <c r="G232" s="18" t="n">
        <f aca="false">H232*F232</f>
        <v>438.831</v>
      </c>
      <c r="H232" s="47" t="n">
        <v>9</v>
      </c>
      <c r="I232" s="27" t="n">
        <v>900</v>
      </c>
    </row>
    <row r="233" customFormat="false" ht="15.75" hidden="false" customHeight="true" outlineLevel="0" collapsed="false">
      <c r="A233" s="60" t="n">
        <v>69</v>
      </c>
      <c r="B233" s="73" t="s">
        <v>295</v>
      </c>
      <c r="C233" s="70" t="s">
        <v>13</v>
      </c>
      <c r="D233" s="71" t="s">
        <v>30</v>
      </c>
      <c r="E233" s="75" t="n">
        <v>46266</v>
      </c>
      <c r="F233" s="47" t="n">
        <v>430.92</v>
      </c>
      <c r="G233" s="18" t="n">
        <f aca="false">H233*F233</f>
        <v>861.84</v>
      </c>
      <c r="H233" s="47" t="n">
        <v>2</v>
      </c>
      <c r="I233" s="27" t="n">
        <v>15</v>
      </c>
    </row>
    <row r="234" customFormat="false" ht="25.3" hidden="false" customHeight="false" outlineLevel="0" collapsed="false">
      <c r="A234" s="60" t="n">
        <v>70</v>
      </c>
      <c r="B234" s="41" t="s">
        <v>296</v>
      </c>
      <c r="C234" s="62" t="s">
        <v>297</v>
      </c>
      <c r="D234" s="68" t="s">
        <v>223</v>
      </c>
      <c r="E234" s="64" t="n">
        <v>46082</v>
      </c>
      <c r="F234" s="62" t="n">
        <v>300</v>
      </c>
      <c r="G234" s="65" t="n">
        <f aca="false">H234*F234</f>
        <v>600</v>
      </c>
      <c r="H234" s="62" t="n">
        <v>2</v>
      </c>
      <c r="I234" s="27" t="n">
        <v>200</v>
      </c>
    </row>
    <row r="235" customFormat="false" ht="15.75" hidden="false" customHeight="false" outlineLevel="0" collapsed="false">
      <c r="A235" s="60" t="n">
        <v>71</v>
      </c>
      <c r="B235" s="69" t="s">
        <v>298</v>
      </c>
      <c r="C235" s="70" t="s">
        <v>13</v>
      </c>
      <c r="D235" s="71" t="s">
        <v>223</v>
      </c>
      <c r="E235" s="82" t="n">
        <v>46023</v>
      </c>
      <c r="F235" s="46" t="n">
        <v>831.37</v>
      </c>
      <c r="G235" s="18" t="n">
        <f aca="false">H235*F235</f>
        <v>2494.11</v>
      </c>
      <c r="H235" s="47" t="n">
        <v>3</v>
      </c>
      <c r="I235" s="27" t="n">
        <v>300</v>
      </c>
    </row>
    <row r="236" customFormat="false" ht="15.75" hidden="false" customHeight="false" outlineLevel="0" collapsed="false">
      <c r="A236" s="60" t="n">
        <v>72</v>
      </c>
      <c r="B236" s="73" t="s">
        <v>299</v>
      </c>
      <c r="C236" s="70" t="s">
        <v>13</v>
      </c>
      <c r="D236" s="71" t="s">
        <v>223</v>
      </c>
      <c r="E236" s="82"/>
      <c r="F236" s="46" t="n">
        <v>637.64</v>
      </c>
      <c r="G236" s="18" t="n">
        <f aca="false">H236*F236</f>
        <v>50373.56</v>
      </c>
      <c r="H236" s="47" t="n">
        <v>79</v>
      </c>
      <c r="I236" s="27" t="n">
        <v>7900</v>
      </c>
    </row>
    <row r="237" customFormat="false" ht="15.75" hidden="false" customHeight="false" outlineLevel="0" collapsed="false">
      <c r="A237" s="60" t="n">
        <v>73</v>
      </c>
      <c r="B237" s="73" t="s">
        <v>300</v>
      </c>
      <c r="C237" s="70" t="s">
        <v>13</v>
      </c>
      <c r="D237" s="71" t="s">
        <v>223</v>
      </c>
      <c r="E237" s="82" t="n">
        <v>46143</v>
      </c>
      <c r="F237" s="46" t="n">
        <v>164.84</v>
      </c>
      <c r="G237" s="18" t="n">
        <f aca="false">H237*F237</f>
        <v>494.52</v>
      </c>
      <c r="H237" s="47" t="n">
        <v>3</v>
      </c>
      <c r="I237" s="27" t="n">
        <v>230</v>
      </c>
    </row>
    <row r="238" customFormat="false" ht="15.75" hidden="false" customHeight="false" outlineLevel="0" collapsed="false">
      <c r="A238" s="60" t="n">
        <v>74</v>
      </c>
      <c r="B238" s="69" t="s">
        <v>301</v>
      </c>
      <c r="C238" s="70" t="s">
        <v>142</v>
      </c>
      <c r="D238" s="71" t="s">
        <v>302</v>
      </c>
      <c r="E238" s="71" t="s">
        <v>303</v>
      </c>
      <c r="F238" s="18" t="n">
        <v>1</v>
      </c>
      <c r="G238" s="65" t="n">
        <f aca="false">H238*F238</f>
        <v>910</v>
      </c>
      <c r="H238" s="17" t="n">
        <v>910</v>
      </c>
      <c r="I238" s="27"/>
    </row>
    <row r="239" customFormat="false" ht="30" hidden="false" customHeight="true" outlineLevel="0" collapsed="false">
      <c r="A239" s="60" t="n">
        <v>75</v>
      </c>
      <c r="B239" s="42" t="s">
        <v>304</v>
      </c>
      <c r="C239" s="62" t="s">
        <v>106</v>
      </c>
      <c r="D239" s="68"/>
      <c r="E239" s="72" t="n">
        <v>46844</v>
      </c>
      <c r="F239" s="18" t="n">
        <v>21.67</v>
      </c>
      <c r="G239" s="18" t="n">
        <f aca="false">F239*H239</f>
        <v>95348</v>
      </c>
      <c r="H239" s="17" t="n">
        <v>4400</v>
      </c>
      <c r="I239" s="27"/>
    </row>
    <row r="240" customFormat="false" ht="15.75" hidden="false" customHeight="true" outlineLevel="0" collapsed="false">
      <c r="A240" s="60" t="n">
        <v>76</v>
      </c>
      <c r="B240" s="83" t="s">
        <v>305</v>
      </c>
      <c r="C240" s="62" t="s">
        <v>106</v>
      </c>
      <c r="D240" s="68"/>
      <c r="E240" s="72"/>
      <c r="F240" s="18" t="n">
        <v>26.35</v>
      </c>
      <c r="G240" s="18" t="n">
        <f aca="false">F240*H240</f>
        <v>52.7</v>
      </c>
      <c r="H240" s="17" t="n">
        <v>2</v>
      </c>
      <c r="I240" s="27"/>
    </row>
    <row r="241" customFormat="false" ht="15.75" hidden="false" customHeight="true" outlineLevel="0" collapsed="false">
      <c r="A241" s="60" t="n">
        <v>77</v>
      </c>
      <c r="B241" s="41" t="s">
        <v>306</v>
      </c>
      <c r="C241" s="62" t="s">
        <v>106</v>
      </c>
      <c r="D241" s="68"/>
      <c r="E241" s="72" t="n">
        <v>46327</v>
      </c>
      <c r="F241" s="18" t="n">
        <v>2</v>
      </c>
      <c r="G241" s="18" t="n">
        <f aca="false">F241*H241</f>
        <v>400</v>
      </c>
      <c r="H241" s="17" t="n">
        <v>200</v>
      </c>
      <c r="I241" s="27"/>
    </row>
    <row r="242" customFormat="false" ht="15.75" hidden="false" customHeight="true" outlineLevel="0" collapsed="false">
      <c r="A242" s="60" t="n">
        <v>78</v>
      </c>
      <c r="B242" s="41" t="s">
        <v>307</v>
      </c>
      <c r="C242" s="62" t="s">
        <v>106</v>
      </c>
      <c r="D242" s="68"/>
      <c r="E242" s="72" t="n">
        <v>46023</v>
      </c>
      <c r="F242" s="17" t="n">
        <v>5.27</v>
      </c>
      <c r="G242" s="18" t="n">
        <f aca="false">H242*F242</f>
        <v>105.4</v>
      </c>
      <c r="H242" s="17" t="n">
        <v>20</v>
      </c>
      <c r="I242" s="27"/>
    </row>
    <row r="243" customFormat="false" ht="25.3" hidden="false" customHeight="false" outlineLevel="0" collapsed="false">
      <c r="A243" s="60" t="n">
        <v>79</v>
      </c>
      <c r="B243" s="69" t="s">
        <v>308</v>
      </c>
      <c r="C243" s="70" t="s">
        <v>106</v>
      </c>
      <c r="D243" s="71"/>
      <c r="E243" s="84" t="n">
        <v>45992</v>
      </c>
      <c r="F243" s="18" t="n">
        <v>5</v>
      </c>
      <c r="G243" s="18" t="n">
        <f aca="false">H243*F243</f>
        <v>1295</v>
      </c>
      <c r="H243" s="17" t="n">
        <v>259</v>
      </c>
      <c r="I243" s="27"/>
    </row>
    <row r="244" customFormat="false" ht="15.75" hidden="false" customHeight="true" outlineLevel="0" collapsed="false">
      <c r="A244" s="60" t="n">
        <v>80</v>
      </c>
      <c r="B244" s="69" t="s">
        <v>309</v>
      </c>
      <c r="C244" s="70" t="s">
        <v>310</v>
      </c>
      <c r="D244" s="71" t="s">
        <v>223</v>
      </c>
      <c r="E244" s="71" t="s">
        <v>303</v>
      </c>
      <c r="F244" s="18" t="n">
        <v>1.5</v>
      </c>
      <c r="G244" s="18" t="n">
        <f aca="false">H244*F244</f>
        <v>1050</v>
      </c>
      <c r="H244" s="17" t="n">
        <v>700</v>
      </c>
      <c r="I244" s="27"/>
    </row>
    <row r="245" customFormat="false" ht="15.75" hidden="false" customHeight="true" outlineLevel="0" collapsed="false">
      <c r="A245" s="60" t="n">
        <v>81</v>
      </c>
      <c r="B245" s="73" t="s">
        <v>311</v>
      </c>
      <c r="C245" s="70" t="s">
        <v>106</v>
      </c>
      <c r="D245" s="71"/>
      <c r="E245" s="71" t="s">
        <v>303</v>
      </c>
      <c r="F245" s="46" t="n">
        <v>100</v>
      </c>
      <c r="G245" s="18" t="n">
        <f aca="false">H245*F245</f>
        <v>31000</v>
      </c>
      <c r="H245" s="47" t="n">
        <v>310</v>
      </c>
      <c r="I245" s="66"/>
    </row>
    <row r="246" customFormat="false" ht="15.75" hidden="false" customHeight="true" outlineLevel="0" collapsed="false">
      <c r="A246" s="60" t="n">
        <v>82</v>
      </c>
      <c r="B246" s="41" t="s">
        <v>312</v>
      </c>
      <c r="C246" s="62" t="s">
        <v>106</v>
      </c>
      <c r="D246" s="68"/>
      <c r="E246" s="85" t="s">
        <v>313</v>
      </c>
      <c r="F246" s="54" t="n">
        <v>100</v>
      </c>
      <c r="G246" s="65" t="n">
        <f aca="false">H246*F246</f>
        <v>138200</v>
      </c>
      <c r="H246" s="62" t="n">
        <v>1382</v>
      </c>
      <c r="I246" s="66"/>
    </row>
    <row r="247" customFormat="false" ht="15.75" hidden="false" customHeight="true" outlineLevel="0" collapsed="false">
      <c r="A247" s="60" t="n">
        <v>83</v>
      </c>
      <c r="B247" s="69" t="s">
        <v>314</v>
      </c>
      <c r="C247" s="70" t="s">
        <v>106</v>
      </c>
      <c r="D247" s="71"/>
      <c r="E247" s="72"/>
      <c r="F247" s="18" t="n">
        <v>61</v>
      </c>
      <c r="G247" s="18" t="n">
        <f aca="false">H247*F247</f>
        <v>915</v>
      </c>
      <c r="H247" s="17" t="n">
        <v>15</v>
      </c>
      <c r="I247" s="27"/>
    </row>
    <row r="248" customFormat="false" ht="15.75" hidden="false" customHeight="true" outlineLevel="0" collapsed="false">
      <c r="A248" s="60" t="n">
        <v>84</v>
      </c>
      <c r="B248" s="69" t="s">
        <v>315</v>
      </c>
      <c r="C248" s="70" t="s">
        <v>106</v>
      </c>
      <c r="D248" s="71"/>
      <c r="E248" s="71" t="s">
        <v>303</v>
      </c>
      <c r="F248" s="18" t="n">
        <v>5</v>
      </c>
      <c r="G248" s="18" t="n">
        <f aca="false">H248*F248</f>
        <v>3100</v>
      </c>
      <c r="H248" s="17" t="n">
        <v>620</v>
      </c>
      <c r="I248" s="27"/>
    </row>
    <row r="249" customFormat="false" ht="15.75" hidden="false" customHeight="true" outlineLevel="0" collapsed="false">
      <c r="A249" s="60" t="n">
        <v>85</v>
      </c>
      <c r="B249" s="69" t="s">
        <v>316</v>
      </c>
      <c r="C249" s="70" t="s">
        <v>13</v>
      </c>
      <c r="D249" s="71" t="s">
        <v>223</v>
      </c>
      <c r="E249" s="72"/>
      <c r="F249" s="18" t="n">
        <v>30</v>
      </c>
      <c r="G249" s="18" t="n">
        <f aca="false">H249*F249</f>
        <v>15000</v>
      </c>
      <c r="H249" s="17" t="n">
        <v>500</v>
      </c>
      <c r="I249" s="27" t="n">
        <v>50000</v>
      </c>
    </row>
    <row r="250" customFormat="false" ht="15.75" hidden="false" customHeight="true" outlineLevel="0" collapsed="false">
      <c r="A250" s="60" t="n">
        <v>86</v>
      </c>
      <c r="B250" s="69" t="s">
        <v>317</v>
      </c>
      <c r="C250" s="70" t="s">
        <v>106</v>
      </c>
      <c r="D250" s="71"/>
      <c r="E250" s="72"/>
      <c r="F250" s="18" t="n">
        <v>87</v>
      </c>
      <c r="G250" s="18" t="n">
        <f aca="false">H250*F250</f>
        <v>261</v>
      </c>
      <c r="H250" s="17" t="n">
        <v>3</v>
      </c>
      <c r="I250" s="27"/>
    </row>
    <row r="251" customFormat="false" ht="15.75" hidden="false" customHeight="false" outlineLevel="0" collapsed="false">
      <c r="A251" s="60" t="n">
        <v>87</v>
      </c>
      <c r="B251" s="69" t="s">
        <v>318</v>
      </c>
      <c r="C251" s="70" t="s">
        <v>13</v>
      </c>
      <c r="D251" s="71" t="s">
        <v>319</v>
      </c>
      <c r="E251" s="72"/>
      <c r="F251" s="18" t="n">
        <v>72.62</v>
      </c>
      <c r="G251" s="18" t="n">
        <f aca="false">H251*F251</f>
        <v>72.62</v>
      </c>
      <c r="H251" s="17" t="n">
        <v>1</v>
      </c>
      <c r="I251" s="27" t="n">
        <v>400</v>
      </c>
    </row>
    <row r="252" customFormat="false" ht="15.75" hidden="false" customHeight="true" outlineLevel="0" collapsed="false">
      <c r="A252" s="60" t="n">
        <v>88</v>
      </c>
      <c r="B252" s="69" t="s">
        <v>320</v>
      </c>
      <c r="C252" s="70" t="s">
        <v>106</v>
      </c>
      <c r="D252" s="71"/>
      <c r="E252" s="72"/>
      <c r="F252" s="18" t="n">
        <v>1.1</v>
      </c>
      <c r="G252" s="18" t="n">
        <f aca="false">H252*F252</f>
        <v>550</v>
      </c>
      <c r="H252" s="17" t="n">
        <v>500</v>
      </c>
      <c r="I252" s="27"/>
    </row>
    <row r="253" customFormat="false" ht="15.75" hidden="false" customHeight="true" outlineLevel="0" collapsed="false">
      <c r="A253" s="60" t="n">
        <v>89</v>
      </c>
      <c r="B253" s="42" t="s">
        <v>321</v>
      </c>
      <c r="C253" s="62" t="s">
        <v>13</v>
      </c>
      <c r="D253" s="68" t="s">
        <v>223</v>
      </c>
      <c r="E253" s="72" t="n">
        <v>46692</v>
      </c>
      <c r="F253" s="18" t="n">
        <v>202.71</v>
      </c>
      <c r="G253" s="18" t="n">
        <f aca="false">H253*F253</f>
        <v>608.13</v>
      </c>
      <c r="H253" s="17" t="n">
        <v>3</v>
      </c>
      <c r="I253" s="27" t="n">
        <v>300</v>
      </c>
    </row>
    <row r="254" customFormat="false" ht="15.75" hidden="false" customHeight="true" outlineLevel="0" collapsed="false">
      <c r="A254" s="60" t="n">
        <v>90</v>
      </c>
      <c r="B254" s="42" t="s">
        <v>321</v>
      </c>
      <c r="C254" s="62" t="s">
        <v>13</v>
      </c>
      <c r="D254" s="68"/>
      <c r="E254" s="72" t="n">
        <v>46692</v>
      </c>
      <c r="F254" s="18" t="n">
        <v>190.5</v>
      </c>
      <c r="G254" s="18" t="n">
        <f aca="false">F254*H254</f>
        <v>571.5</v>
      </c>
      <c r="H254" s="17" t="n">
        <v>3</v>
      </c>
      <c r="I254" s="27" t="n">
        <v>229</v>
      </c>
    </row>
    <row r="255" customFormat="false" ht="15.75" hidden="false" customHeight="true" outlineLevel="0" collapsed="false">
      <c r="A255" s="86" t="n">
        <v>91</v>
      </c>
      <c r="B255" s="41" t="s">
        <v>322</v>
      </c>
      <c r="C255" s="87" t="s">
        <v>106</v>
      </c>
      <c r="D255" s="86"/>
      <c r="E255" s="88"/>
      <c r="F255" s="89" t="n">
        <v>178.06</v>
      </c>
      <c r="G255" s="18" t="n">
        <f aca="false">F255*H255</f>
        <v>2492.84</v>
      </c>
      <c r="H255" s="89" t="n">
        <v>14</v>
      </c>
      <c r="I255" s="27"/>
    </row>
    <row r="256" customFormat="false" ht="15.75" hidden="false" customHeight="false" outlineLevel="0" collapsed="false">
      <c r="A256" s="90"/>
    </row>
    <row r="257" customFormat="false" ht="16.5" hidden="false" customHeight="true" outlineLevel="0" collapsed="false">
      <c r="A257" s="91"/>
    </row>
    <row r="258" customFormat="false" ht="15.75" hidden="false" customHeight="false" outlineLevel="0" collapsed="false">
      <c r="A258" s="91"/>
    </row>
    <row r="259" customFormat="false" ht="15.75" hidden="false" customHeight="false" outlineLevel="0" collapsed="false">
      <c r="A259" s="91"/>
      <c r="B259" s="92"/>
      <c r="C259" s="93"/>
      <c r="D259" s="94"/>
      <c r="E259" s="94"/>
      <c r="F259" s="95"/>
      <c r="G259" s="96"/>
      <c r="H259" s="97"/>
      <c r="I259" s="98"/>
    </row>
    <row r="260" customFormat="false" ht="15.75" hidden="false" customHeight="false" outlineLevel="0" collapsed="false">
      <c r="A260" s="91"/>
      <c r="B260" s="92"/>
      <c r="C260" s="93"/>
      <c r="D260" s="94"/>
      <c r="E260" s="94"/>
      <c r="F260" s="95"/>
      <c r="G260" s="96"/>
      <c r="H260" s="97"/>
      <c r="I260" s="98"/>
    </row>
    <row r="261" customFormat="false" ht="15.75" hidden="false" customHeight="false" outlineLevel="0" collapsed="false">
      <c r="A261" s="91"/>
      <c r="B261" s="92"/>
      <c r="C261" s="93"/>
      <c r="D261" s="94"/>
      <c r="E261" s="94"/>
      <c r="F261" s="95"/>
      <c r="G261" s="96"/>
      <c r="H261" s="97"/>
      <c r="I261" s="98"/>
    </row>
    <row r="262" customFormat="false" ht="15.75" hidden="false" customHeight="false" outlineLevel="0" collapsed="false">
      <c r="A262" s="91"/>
    </row>
    <row r="263" customFormat="false" ht="15.75" hidden="false" customHeight="false" outlineLevel="0" collapsed="false">
      <c r="A263" s="91"/>
    </row>
    <row r="264" customFormat="false" ht="15.75" hidden="false" customHeight="false" outlineLevel="0" collapsed="false">
      <c r="A264" s="99"/>
      <c r="B264" s="93"/>
      <c r="C264" s="94"/>
      <c r="D264" s="94"/>
      <c r="E264" s="94"/>
      <c r="F264" s="94"/>
      <c r="G264" s="94"/>
      <c r="H264" s="100"/>
      <c r="I264" s="98"/>
    </row>
    <row r="265" customFormat="false" ht="15.75" hidden="false" customHeight="false" outlineLevel="0" collapsed="false">
      <c r="A265" s="99"/>
      <c r="B265" s="93"/>
      <c r="C265" s="94"/>
      <c r="D265" s="94"/>
      <c r="E265" s="94"/>
      <c r="F265" s="94"/>
      <c r="G265" s="94"/>
      <c r="H265" s="100"/>
      <c r="I265" s="98"/>
    </row>
    <row r="266" customFormat="false" ht="15.75" hidden="false" customHeight="false" outlineLevel="0" collapsed="false">
      <c r="A266" s="99"/>
      <c r="B266" s="93"/>
      <c r="C266" s="94"/>
      <c r="D266" s="94"/>
      <c r="E266" s="94"/>
      <c r="F266" s="94"/>
      <c r="G266" s="94"/>
      <c r="H266" s="100"/>
      <c r="I266" s="98"/>
    </row>
    <row r="267" customFormat="false" ht="15.75" hidden="false" customHeight="false" outlineLevel="0" collapsed="false">
      <c r="B267" s="99"/>
      <c r="H267" s="98"/>
      <c r="I267" s="98"/>
    </row>
    <row r="268" customFormat="false" ht="15.75" hidden="false" customHeight="false" outlineLevel="0" collapsed="false">
      <c r="B268" s="99"/>
      <c r="H268" s="98"/>
      <c r="I268" s="98"/>
    </row>
    <row r="269" customFormat="false" ht="15.75" hidden="false" customHeight="false" outlineLevel="0" collapsed="false">
      <c r="B269" s="99"/>
      <c r="H269" s="98"/>
      <c r="I269" s="98"/>
    </row>
    <row r="270" customFormat="false" ht="15.75" hidden="false" customHeight="false" outlineLevel="0" collapsed="false">
      <c r="B270" s="99"/>
      <c r="H270" s="98"/>
      <c r="I270" s="98"/>
    </row>
    <row r="271" customFormat="false" ht="15.75" hidden="false" customHeight="false" outlineLevel="0" collapsed="false">
      <c r="B271" s="99"/>
      <c r="H271" s="98"/>
      <c r="I271" s="98"/>
    </row>
    <row r="272" customFormat="false" ht="15.75" hidden="false" customHeight="false" outlineLevel="0" collapsed="false">
      <c r="B272" s="99"/>
      <c r="H272" s="98"/>
      <c r="I272" s="98"/>
    </row>
    <row r="273" customFormat="false" ht="15.75" hidden="false" customHeight="false" outlineLevel="0" collapsed="false">
      <c r="B273" s="99"/>
      <c r="H273" s="98"/>
      <c r="I273" s="98"/>
    </row>
    <row r="274" customFormat="false" ht="15.75" hidden="false" customHeight="false" outlineLevel="0" collapsed="false">
      <c r="B274" s="99"/>
      <c r="H274" s="98"/>
      <c r="I274" s="98"/>
    </row>
    <row r="275" customFormat="false" ht="15.75" hidden="false" customHeight="false" outlineLevel="0" collapsed="false">
      <c r="B275" s="99"/>
      <c r="H275" s="98"/>
      <c r="I275" s="98"/>
    </row>
    <row r="276" customFormat="false" ht="15.75" hidden="false" customHeight="false" outlineLevel="0" collapsed="false">
      <c r="B276" s="99"/>
      <c r="H276" s="98"/>
      <c r="I276" s="98"/>
    </row>
    <row r="277" customFormat="false" ht="15.75" hidden="false" customHeight="false" outlineLevel="0" collapsed="false">
      <c r="B277" s="99"/>
      <c r="H277" s="98"/>
      <c r="I277" s="98"/>
    </row>
    <row r="278" customFormat="false" ht="15.75" hidden="false" customHeight="false" outlineLevel="0" collapsed="false">
      <c r="B278" s="99"/>
      <c r="H278" s="98"/>
      <c r="I278" s="98"/>
    </row>
    <row r="279" customFormat="false" ht="15.75" hidden="false" customHeight="false" outlineLevel="0" collapsed="false">
      <c r="B279" s="99"/>
      <c r="H279" s="98"/>
      <c r="I279" s="98"/>
    </row>
    <row r="280" customFormat="false" ht="15.75" hidden="false" customHeight="false" outlineLevel="0" collapsed="false">
      <c r="B280" s="99"/>
      <c r="H280" s="98"/>
      <c r="I280" s="98"/>
    </row>
    <row r="281" customFormat="false" ht="15.75" hidden="false" customHeight="false" outlineLevel="0" collapsed="false">
      <c r="B281" s="99"/>
      <c r="H281" s="98"/>
      <c r="I281" s="98"/>
    </row>
    <row r="282" customFormat="false" ht="15.75" hidden="false" customHeight="false" outlineLevel="0" collapsed="false">
      <c r="B282" s="99"/>
      <c r="H282" s="98"/>
      <c r="I282" s="98"/>
    </row>
    <row r="283" customFormat="false" ht="15.75" hidden="false" customHeight="false" outlineLevel="0" collapsed="false">
      <c r="B283" s="99"/>
      <c r="H283" s="98"/>
      <c r="I283" s="98"/>
    </row>
    <row r="284" customFormat="false" ht="15.75" hidden="false" customHeight="false" outlineLevel="0" collapsed="false">
      <c r="B284" s="99"/>
      <c r="H284" s="98"/>
      <c r="I284" s="98"/>
    </row>
    <row r="285" customFormat="false" ht="15.75" hidden="false" customHeight="false" outlineLevel="0" collapsed="false">
      <c r="B285" s="99"/>
      <c r="H285" s="98"/>
      <c r="I285" s="98"/>
    </row>
    <row r="286" customFormat="false" ht="15.75" hidden="false" customHeight="false" outlineLevel="0" collapsed="false">
      <c r="B286" s="99"/>
      <c r="H286" s="98"/>
      <c r="I286" s="98"/>
    </row>
    <row r="287" customFormat="false" ht="15.75" hidden="false" customHeight="false" outlineLevel="0" collapsed="false">
      <c r="B287" s="99"/>
      <c r="H287" s="98"/>
      <c r="I287" s="98"/>
    </row>
    <row r="288" customFormat="false" ht="15.75" hidden="false" customHeight="false" outlineLevel="0" collapsed="false">
      <c r="B288" s="99"/>
      <c r="H288" s="98"/>
      <c r="I288" s="98"/>
    </row>
    <row r="289" customFormat="false" ht="15.75" hidden="false" customHeight="false" outlineLevel="0" collapsed="false">
      <c r="B289" s="99"/>
      <c r="H289" s="98"/>
      <c r="I289" s="98"/>
    </row>
    <row r="290" customFormat="false" ht="15.75" hidden="false" customHeight="false" outlineLevel="0" collapsed="false">
      <c r="B290" s="99"/>
      <c r="H290" s="98"/>
      <c r="I290" s="98"/>
    </row>
    <row r="291" customFormat="false" ht="15.75" hidden="false" customHeight="false" outlineLevel="0" collapsed="false">
      <c r="B291" s="99"/>
      <c r="H291" s="98"/>
      <c r="I291" s="98"/>
    </row>
    <row r="292" customFormat="false" ht="15.75" hidden="false" customHeight="false" outlineLevel="0" collapsed="false">
      <c r="B292" s="99"/>
      <c r="H292" s="98"/>
      <c r="I292" s="98"/>
    </row>
    <row r="293" customFormat="false" ht="15.75" hidden="false" customHeight="false" outlineLevel="0" collapsed="false">
      <c r="B293" s="99"/>
      <c r="H293" s="98"/>
      <c r="I293" s="98"/>
    </row>
    <row r="294" customFormat="false" ht="15.75" hidden="false" customHeight="false" outlineLevel="0" collapsed="false">
      <c r="B294" s="99"/>
      <c r="H294" s="98"/>
      <c r="I294" s="98"/>
    </row>
    <row r="295" customFormat="false" ht="15.75" hidden="false" customHeight="false" outlineLevel="0" collapsed="false">
      <c r="B295" s="99"/>
      <c r="H295" s="98"/>
      <c r="I295" s="98"/>
    </row>
    <row r="296" customFormat="false" ht="15.75" hidden="false" customHeight="false" outlineLevel="0" collapsed="false">
      <c r="B296" s="99"/>
      <c r="H296" s="98"/>
      <c r="I296" s="98"/>
    </row>
    <row r="297" customFormat="false" ht="15.75" hidden="false" customHeight="false" outlineLevel="0" collapsed="false">
      <c r="B297" s="99"/>
      <c r="H297" s="98"/>
      <c r="I297" s="98"/>
    </row>
    <row r="298" customFormat="false" ht="15.75" hidden="false" customHeight="false" outlineLevel="0" collapsed="false">
      <c r="B298" s="99"/>
      <c r="H298" s="98"/>
      <c r="I298" s="98"/>
    </row>
    <row r="299" customFormat="false" ht="15.75" hidden="false" customHeight="false" outlineLevel="0" collapsed="false">
      <c r="B299" s="99"/>
      <c r="H299" s="98"/>
      <c r="I299" s="98"/>
    </row>
    <row r="300" customFormat="false" ht="15.75" hidden="false" customHeight="false" outlineLevel="0" collapsed="false">
      <c r="B300" s="99"/>
      <c r="H300" s="98"/>
      <c r="I300" s="98"/>
    </row>
    <row r="301" customFormat="false" ht="15.75" hidden="false" customHeight="false" outlineLevel="0" collapsed="false">
      <c r="B301" s="99"/>
      <c r="H301" s="98"/>
      <c r="I301" s="98"/>
    </row>
    <row r="302" customFormat="false" ht="15.75" hidden="false" customHeight="false" outlineLevel="0" collapsed="false">
      <c r="B302" s="99"/>
      <c r="H302" s="98"/>
      <c r="I302" s="98"/>
    </row>
    <row r="303" customFormat="false" ht="15.75" hidden="false" customHeight="false" outlineLevel="0" collapsed="false">
      <c r="B303" s="99"/>
      <c r="H303" s="98"/>
      <c r="I303" s="101"/>
    </row>
    <row r="304" customFormat="false" ht="15.75" hidden="false" customHeight="false" outlineLevel="0" collapsed="false">
      <c r="B304" s="99"/>
      <c r="H304" s="98"/>
      <c r="I304" s="101"/>
    </row>
    <row r="305" customFormat="false" ht="15.75" hidden="false" customHeight="false" outlineLevel="0" collapsed="false">
      <c r="B305" s="99"/>
      <c r="H305" s="98"/>
      <c r="I305" s="101"/>
    </row>
    <row r="306" customFormat="false" ht="15.75" hidden="false" customHeight="false" outlineLevel="0" collapsed="false">
      <c r="B306" s="99"/>
      <c r="H306" s="98"/>
      <c r="I306" s="101"/>
    </row>
    <row r="307" customFormat="false" ht="15.75" hidden="false" customHeight="false" outlineLevel="0" collapsed="false">
      <c r="B307" s="99"/>
      <c r="H307" s="98"/>
      <c r="I307" s="101"/>
    </row>
    <row r="308" customFormat="false" ht="15.75" hidden="false" customHeight="false" outlineLevel="0" collapsed="false">
      <c r="B308" s="99"/>
      <c r="H308" s="98"/>
      <c r="I308" s="101"/>
    </row>
    <row r="309" customFormat="false" ht="15.75" hidden="false" customHeight="false" outlineLevel="0" collapsed="false">
      <c r="B309" s="99"/>
      <c r="H309" s="98"/>
      <c r="I309" s="101"/>
    </row>
    <row r="310" customFormat="false" ht="15.75" hidden="false" customHeight="false" outlineLevel="0" collapsed="false">
      <c r="B310" s="99"/>
      <c r="H310" s="98"/>
      <c r="I310" s="101"/>
    </row>
    <row r="311" customFormat="false" ht="15.75" hidden="false" customHeight="false" outlineLevel="0" collapsed="false">
      <c r="B311" s="99"/>
      <c r="H311" s="98"/>
      <c r="I311" s="101"/>
    </row>
    <row r="312" customFormat="false" ht="15.75" hidden="false" customHeight="false" outlineLevel="0" collapsed="false">
      <c r="B312" s="99"/>
      <c r="H312" s="98"/>
      <c r="I312" s="101"/>
    </row>
    <row r="313" customFormat="false" ht="15.75" hidden="false" customHeight="false" outlineLevel="0" collapsed="false">
      <c r="B313" s="99"/>
      <c r="H313" s="98"/>
      <c r="I313" s="101"/>
    </row>
    <row r="314" customFormat="false" ht="15.75" hidden="false" customHeight="false" outlineLevel="0" collapsed="false">
      <c r="B314" s="99"/>
      <c r="H314" s="98"/>
      <c r="I314" s="101"/>
    </row>
    <row r="315" customFormat="false" ht="15.75" hidden="false" customHeight="false" outlineLevel="0" collapsed="false">
      <c r="B315" s="99"/>
      <c r="H315" s="98"/>
      <c r="I315" s="101"/>
    </row>
    <row r="316" customFormat="false" ht="15.75" hidden="false" customHeight="false" outlineLevel="0" collapsed="false">
      <c r="B316" s="99"/>
      <c r="H316" s="98"/>
      <c r="I316" s="101"/>
    </row>
    <row r="317" customFormat="false" ht="15.75" hidden="false" customHeight="false" outlineLevel="0" collapsed="false">
      <c r="B317" s="99"/>
      <c r="H317" s="98"/>
      <c r="I317" s="101"/>
    </row>
    <row r="318" customFormat="false" ht="15.75" hidden="false" customHeight="false" outlineLevel="0" collapsed="false">
      <c r="B318" s="99"/>
      <c r="H318" s="98"/>
      <c r="I318" s="101"/>
    </row>
    <row r="319" customFormat="false" ht="15.75" hidden="false" customHeight="false" outlineLevel="0" collapsed="false">
      <c r="B319" s="99"/>
      <c r="H319" s="98"/>
      <c r="I319" s="101"/>
    </row>
    <row r="320" customFormat="false" ht="15.75" hidden="false" customHeight="false" outlineLevel="0" collapsed="false">
      <c r="B320" s="99"/>
      <c r="H320" s="98"/>
      <c r="I320" s="101"/>
    </row>
    <row r="321" customFormat="false" ht="15.75" hidden="false" customHeight="false" outlineLevel="0" collapsed="false">
      <c r="B321" s="99"/>
      <c r="H321" s="98"/>
      <c r="I321" s="101"/>
    </row>
    <row r="322" customFormat="false" ht="15.75" hidden="false" customHeight="false" outlineLevel="0" collapsed="false">
      <c r="B322" s="99"/>
      <c r="H322" s="98"/>
      <c r="I322" s="101"/>
    </row>
    <row r="323" customFormat="false" ht="15.75" hidden="false" customHeight="false" outlineLevel="0" collapsed="false">
      <c r="B323" s="99"/>
      <c r="H323" s="98"/>
      <c r="I323" s="101"/>
    </row>
    <row r="324" customFormat="false" ht="15.75" hidden="false" customHeight="false" outlineLevel="0" collapsed="false">
      <c r="B324" s="99"/>
      <c r="H324" s="98"/>
      <c r="I324" s="101"/>
    </row>
    <row r="325" customFormat="false" ht="15.75" hidden="false" customHeight="false" outlineLevel="0" collapsed="false">
      <c r="B325" s="99"/>
      <c r="H325" s="98"/>
      <c r="I325" s="101"/>
    </row>
    <row r="326" customFormat="false" ht="15.75" hidden="false" customHeight="false" outlineLevel="0" collapsed="false">
      <c r="B326" s="99"/>
      <c r="H326" s="98"/>
      <c r="I326" s="101"/>
    </row>
    <row r="327" customFormat="false" ht="15.75" hidden="false" customHeight="false" outlineLevel="0" collapsed="false">
      <c r="B327" s="99"/>
      <c r="H327" s="98"/>
      <c r="I327" s="101"/>
    </row>
    <row r="328" customFormat="false" ht="15.75" hidden="false" customHeight="false" outlineLevel="0" collapsed="false">
      <c r="B328" s="99"/>
      <c r="H328" s="98"/>
      <c r="I328" s="101"/>
    </row>
    <row r="329" customFormat="false" ht="15.75" hidden="false" customHeight="false" outlineLevel="0" collapsed="false">
      <c r="B329" s="99"/>
      <c r="H329" s="98"/>
      <c r="I329" s="101"/>
    </row>
    <row r="330" customFormat="false" ht="15.75" hidden="false" customHeight="false" outlineLevel="0" collapsed="false">
      <c r="B330" s="99"/>
      <c r="H330" s="98"/>
      <c r="I330" s="101"/>
    </row>
    <row r="331" customFormat="false" ht="15.75" hidden="false" customHeight="false" outlineLevel="0" collapsed="false">
      <c r="B331" s="99"/>
      <c r="H331" s="98"/>
      <c r="I331" s="101"/>
    </row>
    <row r="332" customFormat="false" ht="15.75" hidden="false" customHeight="false" outlineLevel="0" collapsed="false">
      <c r="B332" s="99"/>
      <c r="H332" s="98"/>
      <c r="I332" s="101"/>
    </row>
    <row r="333" customFormat="false" ht="15.75" hidden="false" customHeight="false" outlineLevel="0" collapsed="false">
      <c r="B333" s="99"/>
      <c r="H333" s="98"/>
      <c r="I333" s="101"/>
    </row>
    <row r="334" customFormat="false" ht="15.75" hidden="false" customHeight="false" outlineLevel="0" collapsed="false">
      <c r="B334" s="99"/>
      <c r="H334" s="98"/>
      <c r="I334" s="101"/>
    </row>
    <row r="335" customFormat="false" ht="15.75" hidden="false" customHeight="false" outlineLevel="0" collapsed="false">
      <c r="B335" s="99"/>
      <c r="H335" s="98"/>
      <c r="I335" s="101"/>
    </row>
    <row r="336" customFormat="false" ht="15.75" hidden="false" customHeight="false" outlineLevel="0" collapsed="false">
      <c r="B336" s="99"/>
      <c r="H336" s="98"/>
      <c r="I336" s="101"/>
    </row>
    <row r="337" customFormat="false" ht="15.75" hidden="false" customHeight="false" outlineLevel="0" collapsed="false">
      <c r="B337" s="99"/>
      <c r="H337" s="98"/>
      <c r="I337" s="101"/>
    </row>
    <row r="338" customFormat="false" ht="15.75" hidden="false" customHeight="false" outlineLevel="0" collapsed="false">
      <c r="B338" s="99"/>
      <c r="H338" s="98"/>
      <c r="I338" s="101"/>
    </row>
    <row r="339" customFormat="false" ht="15.75" hidden="false" customHeight="false" outlineLevel="0" collapsed="false">
      <c r="B339" s="99"/>
      <c r="H339" s="98"/>
      <c r="I339" s="101"/>
    </row>
    <row r="340" customFormat="false" ht="15.75" hidden="false" customHeight="false" outlineLevel="0" collapsed="false">
      <c r="B340" s="99"/>
      <c r="H340" s="98"/>
      <c r="I340" s="101"/>
    </row>
    <row r="341" customFormat="false" ht="15.75" hidden="false" customHeight="false" outlineLevel="0" collapsed="false">
      <c r="B341" s="99"/>
      <c r="H341" s="98"/>
      <c r="I341" s="101"/>
    </row>
    <row r="342" customFormat="false" ht="15.75" hidden="false" customHeight="false" outlineLevel="0" collapsed="false">
      <c r="B342" s="99"/>
      <c r="H342" s="98"/>
      <c r="I342" s="101"/>
    </row>
    <row r="343" customFormat="false" ht="15.75" hidden="false" customHeight="false" outlineLevel="0" collapsed="false">
      <c r="B343" s="99"/>
      <c r="H343" s="98"/>
      <c r="I343" s="101"/>
    </row>
    <row r="344" customFormat="false" ht="15.75" hidden="false" customHeight="false" outlineLevel="0" collapsed="false">
      <c r="B344" s="99"/>
      <c r="H344" s="98"/>
      <c r="I344" s="101"/>
    </row>
    <row r="345" customFormat="false" ht="15.75" hidden="false" customHeight="false" outlineLevel="0" collapsed="false">
      <c r="B345" s="99"/>
      <c r="H345" s="98"/>
      <c r="I345" s="101"/>
    </row>
    <row r="346" customFormat="false" ht="15.75" hidden="false" customHeight="false" outlineLevel="0" collapsed="false">
      <c r="B346" s="99"/>
      <c r="H346" s="98"/>
      <c r="I346" s="101"/>
    </row>
    <row r="347" customFormat="false" ht="15.75" hidden="false" customHeight="false" outlineLevel="0" collapsed="false">
      <c r="B347" s="99"/>
      <c r="H347" s="98"/>
      <c r="I347" s="101"/>
    </row>
    <row r="348" customFormat="false" ht="15.75" hidden="false" customHeight="false" outlineLevel="0" collapsed="false">
      <c r="B348" s="99"/>
      <c r="H348" s="98"/>
      <c r="I348" s="101"/>
    </row>
    <row r="349" customFormat="false" ht="15.75" hidden="false" customHeight="false" outlineLevel="0" collapsed="false">
      <c r="B349" s="99"/>
      <c r="H349" s="98"/>
      <c r="I349" s="101"/>
    </row>
    <row r="350" customFormat="false" ht="15.75" hidden="false" customHeight="false" outlineLevel="0" collapsed="false">
      <c r="B350" s="99"/>
      <c r="H350" s="98"/>
      <c r="I350" s="101"/>
    </row>
    <row r="351" customFormat="false" ht="15.75" hidden="false" customHeight="false" outlineLevel="0" collapsed="false">
      <c r="B351" s="99"/>
      <c r="H351" s="98"/>
      <c r="I351" s="101"/>
    </row>
    <row r="352" customFormat="false" ht="15.75" hidden="false" customHeight="false" outlineLevel="0" collapsed="false">
      <c r="B352" s="99"/>
      <c r="H352" s="98"/>
      <c r="I352" s="101"/>
    </row>
    <row r="353" customFormat="false" ht="15.75" hidden="false" customHeight="false" outlineLevel="0" collapsed="false">
      <c r="B353" s="99"/>
      <c r="H353" s="98"/>
      <c r="I353" s="101"/>
    </row>
    <row r="354" customFormat="false" ht="15.75" hidden="false" customHeight="false" outlineLevel="0" collapsed="false">
      <c r="B354" s="99"/>
      <c r="H354" s="98"/>
      <c r="I354" s="101"/>
    </row>
    <row r="355" customFormat="false" ht="15.75" hidden="false" customHeight="false" outlineLevel="0" collapsed="false">
      <c r="B355" s="99"/>
      <c r="H355" s="98"/>
      <c r="I355" s="101"/>
    </row>
    <row r="356" customFormat="false" ht="15.75" hidden="false" customHeight="false" outlineLevel="0" collapsed="false">
      <c r="B356" s="99"/>
      <c r="H356" s="98"/>
      <c r="I356" s="101"/>
    </row>
    <row r="357" customFormat="false" ht="15.75" hidden="false" customHeight="false" outlineLevel="0" collapsed="false">
      <c r="A357" s="102"/>
      <c r="B357" s="102"/>
      <c r="C357" s="102"/>
      <c r="D357" s="102"/>
      <c r="E357" s="102"/>
      <c r="F357" s="102"/>
      <c r="G357" s="102"/>
      <c r="H357" s="102"/>
      <c r="I357" s="102"/>
      <c r="J357" s="98"/>
      <c r="K357" s="98"/>
      <c r="L357" s="98"/>
      <c r="M357" s="98"/>
      <c r="N357" s="98"/>
      <c r="O357" s="98"/>
      <c r="P357" s="98"/>
      <c r="Q357" s="98"/>
      <c r="R357" s="98"/>
      <c r="S357" s="98"/>
    </row>
    <row r="358" customFormat="false" ht="12.75" hidden="false" customHeight="false" outlineLevel="0" collapsed="false">
      <c r="B358" s="99"/>
      <c r="H358" s="98"/>
      <c r="I358" s="101"/>
    </row>
    <row r="359" customFormat="false" ht="12.75" hidden="false" customHeight="false" outlineLevel="0" collapsed="false">
      <c r="B359" s="99"/>
      <c r="H359" s="98"/>
      <c r="I359" s="101"/>
    </row>
    <row r="360" customFormat="false" ht="12.75" hidden="false" customHeight="false" outlineLevel="0" collapsed="false">
      <c r="B360" s="99"/>
      <c r="H360" s="98"/>
      <c r="I360" s="101"/>
    </row>
    <row r="361" customFormat="false" ht="12.75" hidden="false" customHeight="false" outlineLevel="0" collapsed="false">
      <c r="B361" s="99"/>
      <c r="H361" s="98"/>
      <c r="I361" s="101"/>
    </row>
    <row r="362" customFormat="false" ht="12.75" hidden="false" customHeight="false" outlineLevel="0" collapsed="false">
      <c r="B362" s="99"/>
      <c r="H362" s="98"/>
      <c r="I362" s="101"/>
    </row>
    <row r="363" customFormat="false" ht="12.75" hidden="false" customHeight="false" outlineLevel="0" collapsed="false">
      <c r="B363" s="99"/>
      <c r="H363" s="98"/>
      <c r="I363" s="101"/>
    </row>
    <row r="364" customFormat="false" ht="12.75" hidden="false" customHeight="false" outlineLevel="0" collapsed="false">
      <c r="B364" s="99"/>
      <c r="H364" s="98"/>
      <c r="I364" s="101"/>
    </row>
    <row r="365" customFormat="false" ht="12.75" hidden="false" customHeight="false" outlineLevel="0" collapsed="false">
      <c r="B365" s="99"/>
      <c r="H365" s="98"/>
      <c r="I365" s="101"/>
    </row>
    <row r="366" customFormat="false" ht="12.75" hidden="false" customHeight="false" outlineLevel="0" collapsed="false">
      <c r="B366" s="99"/>
      <c r="H366" s="98"/>
      <c r="I366" s="101"/>
    </row>
    <row r="367" customFormat="false" ht="12.75" hidden="false" customHeight="false" outlineLevel="0" collapsed="false">
      <c r="B367" s="99"/>
      <c r="H367" s="98"/>
      <c r="I367" s="101"/>
    </row>
    <row r="368" customFormat="false" ht="12.75" hidden="false" customHeight="false" outlineLevel="0" collapsed="false">
      <c r="B368" s="99"/>
      <c r="H368" s="98"/>
      <c r="I368" s="101"/>
    </row>
    <row r="369" customFormat="false" ht="12.75" hidden="false" customHeight="false" outlineLevel="0" collapsed="false">
      <c r="B369" s="99"/>
      <c r="H369" s="98"/>
      <c r="I369" s="101"/>
    </row>
    <row r="370" customFormat="false" ht="12.75" hidden="false" customHeight="false" outlineLevel="0" collapsed="false">
      <c r="B370" s="99"/>
      <c r="H370" s="98"/>
      <c r="I370" s="101"/>
    </row>
    <row r="371" customFormat="false" ht="12.75" hidden="false" customHeight="false" outlineLevel="0" collapsed="false">
      <c r="B371" s="99"/>
      <c r="H371" s="98"/>
      <c r="I371" s="101"/>
    </row>
    <row r="372" customFormat="false" ht="12.75" hidden="false" customHeight="false" outlineLevel="0" collapsed="false">
      <c r="B372" s="99"/>
      <c r="H372" s="98"/>
      <c r="I372" s="101"/>
    </row>
    <row r="373" customFormat="false" ht="12.75" hidden="false" customHeight="false" outlineLevel="0" collapsed="false">
      <c r="B373" s="99"/>
      <c r="H373" s="98"/>
      <c r="I373" s="101"/>
    </row>
    <row r="374" customFormat="false" ht="12.75" hidden="false" customHeight="false" outlineLevel="0" collapsed="false">
      <c r="B374" s="99"/>
      <c r="H374" s="98"/>
      <c r="I374" s="101"/>
    </row>
    <row r="375" customFormat="false" ht="12.75" hidden="false" customHeight="false" outlineLevel="0" collapsed="false">
      <c r="B375" s="99"/>
      <c r="H375" s="98"/>
      <c r="I375" s="101"/>
    </row>
    <row r="376" customFormat="false" ht="12.75" hidden="false" customHeight="false" outlineLevel="0" collapsed="false">
      <c r="B376" s="99"/>
      <c r="H376" s="98"/>
      <c r="I376" s="101"/>
    </row>
    <row r="377" customFormat="false" ht="12.75" hidden="false" customHeight="false" outlineLevel="0" collapsed="false">
      <c r="B377" s="99"/>
      <c r="H377" s="98"/>
      <c r="I377" s="101"/>
    </row>
    <row r="378" customFormat="false" ht="12.75" hidden="false" customHeight="false" outlineLevel="0" collapsed="false">
      <c r="B378" s="99"/>
      <c r="H378" s="98"/>
      <c r="I378" s="101"/>
    </row>
    <row r="379" customFormat="false" ht="12.75" hidden="false" customHeight="false" outlineLevel="0" collapsed="false">
      <c r="B379" s="99"/>
      <c r="H379" s="98"/>
      <c r="I379" s="101"/>
    </row>
    <row r="380" customFormat="false" ht="12.75" hidden="false" customHeight="false" outlineLevel="0" collapsed="false">
      <c r="B380" s="99"/>
      <c r="H380" s="98"/>
      <c r="I380" s="101"/>
    </row>
    <row r="381" customFormat="false" ht="12.75" hidden="false" customHeight="false" outlineLevel="0" collapsed="false">
      <c r="B381" s="99"/>
      <c r="H381" s="98"/>
      <c r="I381" s="101"/>
    </row>
    <row r="382" customFormat="false" ht="12.75" hidden="false" customHeight="false" outlineLevel="0" collapsed="false">
      <c r="B382" s="99"/>
      <c r="H382" s="98"/>
      <c r="I382" s="101"/>
    </row>
    <row r="383" customFormat="false" ht="12.75" hidden="false" customHeight="false" outlineLevel="0" collapsed="false">
      <c r="B383" s="99"/>
      <c r="H383" s="98"/>
      <c r="I383" s="101"/>
    </row>
    <row r="384" customFormat="false" ht="12.75" hidden="false" customHeight="false" outlineLevel="0" collapsed="false">
      <c r="B384" s="99"/>
      <c r="H384" s="98"/>
      <c r="I384" s="101"/>
    </row>
    <row r="385" customFormat="false" ht="12.75" hidden="false" customHeight="false" outlineLevel="0" collapsed="false">
      <c r="B385" s="99"/>
      <c r="H385" s="98"/>
      <c r="I385" s="101"/>
    </row>
    <row r="386" customFormat="false" ht="12.75" hidden="false" customHeight="false" outlineLevel="0" collapsed="false">
      <c r="B386" s="99"/>
      <c r="H386" s="98"/>
      <c r="I386" s="101"/>
    </row>
    <row r="387" customFormat="false" ht="12.75" hidden="false" customHeight="false" outlineLevel="0" collapsed="false">
      <c r="B387" s="99"/>
      <c r="H387" s="98"/>
      <c r="I387" s="101"/>
    </row>
    <row r="388" customFormat="false" ht="12.75" hidden="false" customHeight="false" outlineLevel="0" collapsed="false">
      <c r="B388" s="99"/>
      <c r="H388" s="98"/>
      <c r="I388" s="101"/>
    </row>
    <row r="389" customFormat="false" ht="12.75" hidden="false" customHeight="false" outlineLevel="0" collapsed="false">
      <c r="B389" s="99"/>
      <c r="H389" s="98"/>
      <c r="I389" s="101"/>
    </row>
    <row r="390" customFormat="false" ht="12.75" hidden="false" customHeight="false" outlineLevel="0" collapsed="false">
      <c r="B390" s="99"/>
      <c r="H390" s="98"/>
      <c r="I390" s="101"/>
    </row>
    <row r="391" customFormat="false" ht="12.75" hidden="false" customHeight="false" outlineLevel="0" collapsed="false">
      <c r="B391" s="99"/>
      <c r="H391" s="98"/>
      <c r="I391" s="101"/>
    </row>
    <row r="392" customFormat="false" ht="12.75" hidden="false" customHeight="false" outlineLevel="0" collapsed="false">
      <c r="B392" s="99"/>
      <c r="H392" s="98"/>
      <c r="I392" s="101"/>
    </row>
    <row r="393" customFormat="false" ht="12.75" hidden="false" customHeight="false" outlineLevel="0" collapsed="false">
      <c r="B393" s="99"/>
      <c r="H393" s="98"/>
      <c r="I393" s="101"/>
    </row>
    <row r="394" customFormat="false" ht="12.75" hidden="false" customHeight="false" outlineLevel="0" collapsed="false">
      <c r="B394" s="99"/>
      <c r="H394" s="98"/>
      <c r="I394" s="101"/>
    </row>
    <row r="395" customFormat="false" ht="12.75" hidden="false" customHeight="false" outlineLevel="0" collapsed="false">
      <c r="B395" s="99"/>
      <c r="H395" s="98"/>
      <c r="I395" s="101"/>
    </row>
    <row r="396" customFormat="false" ht="12.75" hidden="false" customHeight="false" outlineLevel="0" collapsed="false">
      <c r="B396" s="99"/>
      <c r="H396" s="98"/>
      <c r="I396" s="101"/>
    </row>
    <row r="397" customFormat="false" ht="12.75" hidden="false" customHeight="false" outlineLevel="0" collapsed="false">
      <c r="B397" s="99"/>
      <c r="H397" s="98"/>
      <c r="I397" s="101"/>
    </row>
    <row r="398" customFormat="false" ht="12.75" hidden="false" customHeight="false" outlineLevel="0" collapsed="false">
      <c r="B398" s="99"/>
      <c r="H398" s="98"/>
      <c r="I398" s="101"/>
    </row>
    <row r="399" customFormat="false" ht="12.75" hidden="false" customHeight="false" outlineLevel="0" collapsed="false">
      <c r="B399" s="99"/>
      <c r="H399" s="98"/>
      <c r="I399" s="101"/>
    </row>
    <row r="400" customFormat="false" ht="12.75" hidden="false" customHeight="false" outlineLevel="0" collapsed="false">
      <c r="B400" s="99"/>
      <c r="H400" s="98"/>
      <c r="I400" s="101"/>
    </row>
    <row r="401" customFormat="false" ht="12.75" hidden="false" customHeight="false" outlineLevel="0" collapsed="false">
      <c r="B401" s="99"/>
      <c r="H401" s="98"/>
      <c r="I401" s="101"/>
    </row>
    <row r="402" customFormat="false" ht="12.75" hidden="false" customHeight="false" outlineLevel="0" collapsed="false">
      <c r="B402" s="99"/>
      <c r="H402" s="98"/>
      <c r="I402" s="101"/>
    </row>
    <row r="403" customFormat="false" ht="12.75" hidden="false" customHeight="false" outlineLevel="0" collapsed="false">
      <c r="B403" s="99"/>
      <c r="H403" s="98"/>
      <c r="I403" s="101"/>
    </row>
    <row r="404" customFormat="false" ht="12.75" hidden="false" customHeight="false" outlineLevel="0" collapsed="false">
      <c r="B404" s="99"/>
      <c r="H404" s="98"/>
      <c r="I404" s="101"/>
    </row>
    <row r="405" customFormat="false" ht="12.75" hidden="false" customHeight="false" outlineLevel="0" collapsed="false">
      <c r="B405" s="99"/>
      <c r="H405" s="98"/>
      <c r="I405" s="101"/>
    </row>
    <row r="406" customFormat="false" ht="12.75" hidden="false" customHeight="false" outlineLevel="0" collapsed="false">
      <c r="B406" s="99"/>
      <c r="H406" s="98"/>
      <c r="I406" s="101"/>
    </row>
    <row r="407" customFormat="false" ht="12.75" hidden="false" customHeight="false" outlineLevel="0" collapsed="false">
      <c r="B407" s="99"/>
      <c r="H407" s="98"/>
      <c r="I407" s="101"/>
    </row>
    <row r="408" customFormat="false" ht="12.75" hidden="false" customHeight="false" outlineLevel="0" collapsed="false">
      <c r="B408" s="99"/>
      <c r="H408" s="98"/>
      <c r="I408" s="101"/>
    </row>
    <row r="409" customFormat="false" ht="12.75" hidden="false" customHeight="false" outlineLevel="0" collapsed="false">
      <c r="B409" s="99"/>
      <c r="H409" s="98"/>
      <c r="I409" s="101"/>
    </row>
    <row r="410" customFormat="false" ht="12.75" hidden="false" customHeight="false" outlineLevel="0" collapsed="false">
      <c r="B410" s="99"/>
      <c r="H410" s="98"/>
      <c r="I410" s="101"/>
    </row>
    <row r="411" customFormat="false" ht="12.75" hidden="false" customHeight="false" outlineLevel="0" collapsed="false">
      <c r="B411" s="99"/>
      <c r="H411" s="98"/>
      <c r="I411" s="101"/>
    </row>
    <row r="412" customFormat="false" ht="12.75" hidden="false" customHeight="false" outlineLevel="0" collapsed="false">
      <c r="B412" s="99"/>
      <c r="H412" s="98"/>
      <c r="I412" s="101"/>
    </row>
    <row r="413" customFormat="false" ht="12.75" hidden="false" customHeight="false" outlineLevel="0" collapsed="false">
      <c r="B413" s="99"/>
      <c r="H413" s="98"/>
      <c r="I413" s="101"/>
    </row>
    <row r="414" customFormat="false" ht="12.75" hidden="false" customHeight="false" outlineLevel="0" collapsed="false">
      <c r="B414" s="99"/>
      <c r="H414" s="98"/>
      <c r="I414" s="101"/>
    </row>
    <row r="415" customFormat="false" ht="12.75" hidden="false" customHeight="false" outlineLevel="0" collapsed="false">
      <c r="B415" s="99"/>
      <c r="H415" s="98"/>
      <c r="I415" s="101"/>
    </row>
    <row r="416" customFormat="false" ht="12.75" hidden="false" customHeight="false" outlineLevel="0" collapsed="false">
      <c r="B416" s="99"/>
      <c r="H416" s="98"/>
      <c r="I416" s="101"/>
    </row>
    <row r="417" customFormat="false" ht="12.75" hidden="false" customHeight="false" outlineLevel="0" collapsed="false">
      <c r="B417" s="99"/>
      <c r="H417" s="98"/>
      <c r="I417" s="101"/>
    </row>
    <row r="418" customFormat="false" ht="12.75" hidden="false" customHeight="false" outlineLevel="0" collapsed="false">
      <c r="B418" s="99"/>
      <c r="H418" s="98"/>
      <c r="I418" s="101"/>
    </row>
    <row r="419" customFormat="false" ht="12.75" hidden="false" customHeight="false" outlineLevel="0" collapsed="false">
      <c r="B419" s="99"/>
      <c r="H419" s="98"/>
      <c r="I419" s="101"/>
    </row>
    <row r="420" customFormat="false" ht="12.75" hidden="false" customHeight="false" outlineLevel="0" collapsed="false">
      <c r="B420" s="99"/>
      <c r="H420" s="98"/>
      <c r="I420" s="101"/>
    </row>
    <row r="421" customFormat="false" ht="12.75" hidden="false" customHeight="false" outlineLevel="0" collapsed="false">
      <c r="B421" s="99"/>
      <c r="H421" s="98"/>
      <c r="I421" s="101"/>
    </row>
    <row r="422" customFormat="false" ht="12.75" hidden="false" customHeight="false" outlineLevel="0" collapsed="false">
      <c r="B422" s="99"/>
      <c r="H422" s="98"/>
      <c r="I422" s="101"/>
    </row>
    <row r="423" customFormat="false" ht="12.75" hidden="false" customHeight="false" outlineLevel="0" collapsed="false">
      <c r="B423" s="99"/>
      <c r="H423" s="98"/>
      <c r="I423" s="101"/>
    </row>
    <row r="424" customFormat="false" ht="12.75" hidden="false" customHeight="false" outlineLevel="0" collapsed="false">
      <c r="B424" s="99"/>
      <c r="H424" s="98"/>
      <c r="I424" s="101"/>
    </row>
    <row r="425" customFormat="false" ht="12.75" hidden="false" customHeight="false" outlineLevel="0" collapsed="false">
      <c r="B425" s="99"/>
      <c r="H425" s="98"/>
      <c r="I425" s="101"/>
    </row>
    <row r="426" customFormat="false" ht="12.75" hidden="false" customHeight="false" outlineLevel="0" collapsed="false">
      <c r="B426" s="99"/>
      <c r="H426" s="98"/>
      <c r="I426" s="101"/>
    </row>
    <row r="427" customFormat="false" ht="12.75" hidden="false" customHeight="false" outlineLevel="0" collapsed="false">
      <c r="B427" s="99"/>
      <c r="H427" s="98"/>
      <c r="I427" s="101"/>
    </row>
    <row r="428" customFormat="false" ht="12.75" hidden="false" customHeight="false" outlineLevel="0" collapsed="false">
      <c r="B428" s="99"/>
      <c r="H428" s="98"/>
      <c r="I428" s="101"/>
    </row>
    <row r="429" customFormat="false" ht="12.75" hidden="false" customHeight="false" outlineLevel="0" collapsed="false">
      <c r="B429" s="99"/>
      <c r="H429" s="98"/>
      <c r="I429" s="101"/>
    </row>
    <row r="430" customFormat="false" ht="12.75" hidden="false" customHeight="false" outlineLevel="0" collapsed="false">
      <c r="B430" s="99"/>
      <c r="H430" s="98"/>
      <c r="I430" s="101"/>
    </row>
    <row r="431" customFormat="false" ht="12.75" hidden="false" customHeight="false" outlineLevel="0" collapsed="false">
      <c r="B431" s="99"/>
      <c r="H431" s="98"/>
      <c r="I431" s="101"/>
    </row>
    <row r="432" customFormat="false" ht="12.75" hidden="false" customHeight="false" outlineLevel="0" collapsed="false">
      <c r="B432" s="99"/>
      <c r="H432" s="98"/>
      <c r="I432" s="101"/>
    </row>
    <row r="433" customFormat="false" ht="12.75" hidden="false" customHeight="false" outlineLevel="0" collapsed="false">
      <c r="B433" s="99"/>
      <c r="H433" s="98"/>
      <c r="I433" s="101"/>
    </row>
    <row r="434" customFormat="false" ht="12.75" hidden="false" customHeight="false" outlineLevel="0" collapsed="false">
      <c r="B434" s="99"/>
      <c r="H434" s="98"/>
      <c r="I434" s="101"/>
    </row>
    <row r="435" customFormat="false" ht="12.75" hidden="false" customHeight="false" outlineLevel="0" collapsed="false">
      <c r="B435" s="99"/>
      <c r="H435" s="98"/>
      <c r="I435" s="101"/>
    </row>
    <row r="436" customFormat="false" ht="12.75" hidden="false" customHeight="false" outlineLevel="0" collapsed="false">
      <c r="B436" s="99"/>
      <c r="H436" s="98"/>
      <c r="I436" s="101"/>
    </row>
    <row r="437" customFormat="false" ht="12.75" hidden="false" customHeight="false" outlineLevel="0" collapsed="false">
      <c r="B437" s="99"/>
      <c r="H437" s="98"/>
      <c r="I437" s="101"/>
    </row>
    <row r="438" customFormat="false" ht="12.75" hidden="false" customHeight="false" outlineLevel="0" collapsed="false">
      <c r="B438" s="99"/>
      <c r="H438" s="98"/>
      <c r="I438" s="101"/>
    </row>
    <row r="439" customFormat="false" ht="12.75" hidden="false" customHeight="false" outlineLevel="0" collapsed="false">
      <c r="B439" s="99"/>
      <c r="H439" s="98"/>
      <c r="I439" s="101"/>
    </row>
    <row r="440" customFormat="false" ht="12.75" hidden="false" customHeight="false" outlineLevel="0" collapsed="false">
      <c r="B440" s="99"/>
      <c r="H440" s="98"/>
      <c r="I440" s="101"/>
    </row>
    <row r="441" customFormat="false" ht="12.75" hidden="false" customHeight="false" outlineLevel="0" collapsed="false">
      <c r="B441" s="99"/>
      <c r="H441" s="98"/>
      <c r="I441" s="101"/>
    </row>
    <row r="442" customFormat="false" ht="12.75" hidden="false" customHeight="false" outlineLevel="0" collapsed="false">
      <c r="B442" s="99"/>
      <c r="H442" s="98"/>
      <c r="I442" s="101"/>
    </row>
    <row r="443" customFormat="false" ht="12.75" hidden="false" customHeight="false" outlineLevel="0" collapsed="false">
      <c r="B443" s="99"/>
      <c r="H443" s="98"/>
      <c r="I443" s="101"/>
    </row>
    <row r="444" customFormat="false" ht="12.75" hidden="false" customHeight="false" outlineLevel="0" collapsed="false">
      <c r="B444" s="99"/>
      <c r="H444" s="98"/>
      <c r="I444" s="101"/>
    </row>
    <row r="445" customFormat="false" ht="12.75" hidden="false" customHeight="false" outlineLevel="0" collapsed="false">
      <c r="B445" s="99"/>
      <c r="H445" s="98"/>
      <c r="I445" s="101"/>
    </row>
    <row r="446" customFormat="false" ht="12.75" hidden="false" customHeight="false" outlineLevel="0" collapsed="false">
      <c r="B446" s="99"/>
      <c r="H446" s="98"/>
      <c r="I446" s="101"/>
    </row>
    <row r="447" customFormat="false" ht="12.75" hidden="false" customHeight="false" outlineLevel="0" collapsed="false">
      <c r="B447" s="99"/>
      <c r="H447" s="98"/>
      <c r="I447" s="101"/>
    </row>
    <row r="448" customFormat="false" ht="12.75" hidden="false" customHeight="false" outlineLevel="0" collapsed="false">
      <c r="B448" s="99"/>
      <c r="H448" s="98"/>
      <c r="I448" s="101"/>
    </row>
    <row r="449" customFormat="false" ht="12.75" hidden="false" customHeight="false" outlineLevel="0" collapsed="false">
      <c r="B449" s="99"/>
      <c r="H449" s="98"/>
      <c r="I449" s="101"/>
    </row>
    <row r="450" customFormat="false" ht="12.75" hidden="false" customHeight="false" outlineLevel="0" collapsed="false">
      <c r="B450" s="99"/>
      <c r="H450" s="98"/>
      <c r="I450" s="101"/>
    </row>
    <row r="451" customFormat="false" ht="12.75" hidden="false" customHeight="false" outlineLevel="0" collapsed="false">
      <c r="B451" s="99"/>
      <c r="H451" s="98"/>
      <c r="I451" s="101"/>
    </row>
    <row r="452" customFormat="false" ht="12.75" hidden="false" customHeight="false" outlineLevel="0" collapsed="false">
      <c r="B452" s="99"/>
      <c r="H452" s="98"/>
      <c r="I452" s="101"/>
    </row>
    <row r="453" customFormat="false" ht="12.75" hidden="false" customHeight="false" outlineLevel="0" collapsed="false">
      <c r="B453" s="99"/>
      <c r="H453" s="98"/>
      <c r="I453" s="101"/>
    </row>
    <row r="454" customFormat="false" ht="12.75" hidden="false" customHeight="false" outlineLevel="0" collapsed="false">
      <c r="B454" s="99"/>
      <c r="H454" s="98"/>
      <c r="I454" s="101"/>
    </row>
    <row r="455" customFormat="false" ht="12.75" hidden="false" customHeight="false" outlineLevel="0" collapsed="false">
      <c r="B455" s="99"/>
      <c r="H455" s="98"/>
      <c r="I455" s="101"/>
    </row>
    <row r="456" customFormat="false" ht="12.75" hidden="false" customHeight="false" outlineLevel="0" collapsed="false">
      <c r="B456" s="99"/>
      <c r="H456" s="98"/>
      <c r="I456" s="101"/>
    </row>
    <row r="457" customFormat="false" ht="12.75" hidden="false" customHeight="false" outlineLevel="0" collapsed="false">
      <c r="B457" s="99"/>
      <c r="H457" s="98"/>
      <c r="I457" s="101"/>
    </row>
    <row r="458" customFormat="false" ht="12.75" hidden="false" customHeight="false" outlineLevel="0" collapsed="false">
      <c r="B458" s="99"/>
      <c r="H458" s="98"/>
      <c r="I458" s="101"/>
    </row>
    <row r="459" customFormat="false" ht="12.75" hidden="false" customHeight="false" outlineLevel="0" collapsed="false">
      <c r="B459" s="99"/>
      <c r="H459" s="98"/>
      <c r="I459" s="101"/>
    </row>
    <row r="460" customFormat="false" ht="12.75" hidden="false" customHeight="false" outlineLevel="0" collapsed="false">
      <c r="B460" s="99"/>
      <c r="H460" s="98"/>
      <c r="I460" s="101"/>
    </row>
    <row r="461" customFormat="false" ht="12.75" hidden="false" customHeight="false" outlineLevel="0" collapsed="false">
      <c r="B461" s="99"/>
      <c r="H461" s="98"/>
      <c r="I461" s="101"/>
    </row>
    <row r="462" customFormat="false" ht="12.75" hidden="false" customHeight="false" outlineLevel="0" collapsed="false">
      <c r="B462" s="99"/>
      <c r="H462" s="98"/>
      <c r="I462" s="101"/>
    </row>
    <row r="463" customFormat="false" ht="12.75" hidden="false" customHeight="false" outlineLevel="0" collapsed="false">
      <c r="B463" s="99"/>
      <c r="H463" s="98"/>
      <c r="I463" s="101"/>
    </row>
    <row r="464" customFormat="false" ht="12.75" hidden="false" customHeight="false" outlineLevel="0" collapsed="false">
      <c r="B464" s="99"/>
      <c r="H464" s="98"/>
      <c r="I464" s="101"/>
    </row>
    <row r="465" customFormat="false" ht="12.75" hidden="false" customHeight="false" outlineLevel="0" collapsed="false">
      <c r="B465" s="99"/>
      <c r="H465" s="98"/>
      <c r="I465" s="101"/>
    </row>
    <row r="466" customFormat="false" ht="12.75" hidden="false" customHeight="false" outlineLevel="0" collapsed="false">
      <c r="B466" s="99"/>
      <c r="H466" s="98"/>
      <c r="I466" s="101"/>
    </row>
    <row r="467" customFormat="false" ht="12.75" hidden="false" customHeight="false" outlineLevel="0" collapsed="false">
      <c r="B467" s="99"/>
      <c r="H467" s="98"/>
      <c r="I467" s="101"/>
    </row>
    <row r="468" customFormat="false" ht="12.75" hidden="false" customHeight="false" outlineLevel="0" collapsed="false">
      <c r="B468" s="99"/>
      <c r="H468" s="98"/>
      <c r="I468" s="101"/>
    </row>
    <row r="469" customFormat="false" ht="12.75" hidden="false" customHeight="false" outlineLevel="0" collapsed="false">
      <c r="B469" s="99"/>
      <c r="H469" s="98"/>
      <c r="I469" s="101"/>
    </row>
    <row r="470" customFormat="false" ht="12.75" hidden="false" customHeight="false" outlineLevel="0" collapsed="false">
      <c r="B470" s="99"/>
      <c r="H470" s="98"/>
      <c r="I470" s="101"/>
    </row>
    <row r="471" customFormat="false" ht="12.75" hidden="false" customHeight="false" outlineLevel="0" collapsed="false">
      <c r="B471" s="99"/>
      <c r="H471" s="98"/>
      <c r="I471" s="101"/>
    </row>
    <row r="472" customFormat="false" ht="12.75" hidden="false" customHeight="false" outlineLevel="0" collapsed="false">
      <c r="B472" s="99"/>
      <c r="H472" s="98"/>
      <c r="I472" s="101"/>
    </row>
    <row r="473" customFormat="false" ht="12.75" hidden="false" customHeight="false" outlineLevel="0" collapsed="false">
      <c r="B473" s="99"/>
      <c r="H473" s="98"/>
      <c r="I473" s="101"/>
    </row>
    <row r="474" customFormat="false" ht="12.75" hidden="false" customHeight="false" outlineLevel="0" collapsed="false">
      <c r="B474" s="99"/>
      <c r="H474" s="98"/>
      <c r="I474" s="101"/>
    </row>
    <row r="475" customFormat="false" ht="12.75" hidden="false" customHeight="false" outlineLevel="0" collapsed="false">
      <c r="B475" s="99"/>
      <c r="H475" s="98"/>
      <c r="I475" s="101"/>
    </row>
    <row r="476" customFormat="false" ht="12.75" hidden="false" customHeight="false" outlineLevel="0" collapsed="false">
      <c r="B476" s="99"/>
      <c r="H476" s="98"/>
      <c r="I476" s="101"/>
    </row>
    <row r="477" customFormat="false" ht="12.75" hidden="false" customHeight="false" outlineLevel="0" collapsed="false">
      <c r="B477" s="99"/>
      <c r="H477" s="98"/>
      <c r="I477" s="101"/>
    </row>
    <row r="478" customFormat="false" ht="12.75" hidden="false" customHeight="false" outlineLevel="0" collapsed="false">
      <c r="B478" s="99"/>
      <c r="H478" s="98"/>
      <c r="I478" s="101"/>
    </row>
    <row r="479" customFormat="false" ht="12.75" hidden="false" customHeight="false" outlineLevel="0" collapsed="false">
      <c r="B479" s="99"/>
      <c r="H479" s="98"/>
      <c r="I479" s="101"/>
    </row>
    <row r="480" customFormat="false" ht="12.75" hidden="false" customHeight="false" outlineLevel="0" collapsed="false">
      <c r="B480" s="99"/>
      <c r="H480" s="98"/>
      <c r="I480" s="101"/>
    </row>
    <row r="481" customFormat="false" ht="12.75" hidden="false" customHeight="false" outlineLevel="0" collapsed="false">
      <c r="B481" s="99"/>
      <c r="H481" s="98"/>
      <c r="I481" s="101"/>
    </row>
    <row r="482" customFormat="false" ht="12.75" hidden="false" customHeight="false" outlineLevel="0" collapsed="false">
      <c r="B482" s="99"/>
      <c r="H482" s="98"/>
      <c r="I482" s="101"/>
    </row>
    <row r="483" customFormat="false" ht="12.75" hidden="false" customHeight="false" outlineLevel="0" collapsed="false">
      <c r="B483" s="99"/>
      <c r="H483" s="98"/>
      <c r="I483" s="101"/>
    </row>
    <row r="484" customFormat="false" ht="12.75" hidden="false" customHeight="false" outlineLevel="0" collapsed="false">
      <c r="B484" s="99"/>
      <c r="H484" s="98"/>
      <c r="I484" s="101"/>
    </row>
    <row r="485" customFormat="false" ht="12.75" hidden="false" customHeight="false" outlineLevel="0" collapsed="false">
      <c r="B485" s="99"/>
      <c r="H485" s="98"/>
      <c r="I485" s="101"/>
    </row>
    <row r="486" customFormat="false" ht="12.75" hidden="false" customHeight="false" outlineLevel="0" collapsed="false">
      <c r="B486" s="99"/>
      <c r="H486" s="98"/>
      <c r="I486" s="101"/>
    </row>
    <row r="487" customFormat="false" ht="12.75" hidden="false" customHeight="false" outlineLevel="0" collapsed="false">
      <c r="B487" s="99"/>
      <c r="H487" s="98"/>
      <c r="I487" s="101"/>
    </row>
    <row r="488" customFormat="false" ht="12.75" hidden="false" customHeight="false" outlineLevel="0" collapsed="false">
      <c r="B488" s="99"/>
      <c r="H488" s="98"/>
      <c r="I488" s="101"/>
    </row>
    <row r="489" customFormat="false" ht="12.75" hidden="false" customHeight="false" outlineLevel="0" collapsed="false">
      <c r="B489" s="99"/>
      <c r="H489" s="98"/>
      <c r="I489" s="101"/>
    </row>
    <row r="490" customFormat="false" ht="12.75" hidden="false" customHeight="false" outlineLevel="0" collapsed="false">
      <c r="B490" s="99"/>
      <c r="H490" s="98"/>
      <c r="I490" s="101"/>
    </row>
    <row r="491" customFormat="false" ht="12.75" hidden="false" customHeight="false" outlineLevel="0" collapsed="false">
      <c r="B491" s="99"/>
      <c r="H491" s="98"/>
      <c r="I491" s="101"/>
    </row>
    <row r="492" customFormat="false" ht="12.75" hidden="false" customHeight="false" outlineLevel="0" collapsed="false">
      <c r="B492" s="99"/>
      <c r="H492" s="98"/>
      <c r="I492" s="101"/>
    </row>
    <row r="493" customFormat="false" ht="12.75" hidden="false" customHeight="false" outlineLevel="0" collapsed="false">
      <c r="B493" s="99"/>
      <c r="H493" s="98"/>
      <c r="I493" s="101"/>
    </row>
    <row r="494" customFormat="false" ht="12.75" hidden="false" customHeight="false" outlineLevel="0" collapsed="false">
      <c r="B494" s="99"/>
      <c r="H494" s="98"/>
      <c r="I494" s="101"/>
    </row>
    <row r="495" customFormat="false" ht="12.75" hidden="false" customHeight="false" outlineLevel="0" collapsed="false">
      <c r="B495" s="99"/>
      <c r="H495" s="98"/>
      <c r="I495" s="101"/>
    </row>
    <row r="496" customFormat="false" ht="12.75" hidden="false" customHeight="false" outlineLevel="0" collapsed="false">
      <c r="B496" s="99"/>
      <c r="H496" s="98"/>
      <c r="I496" s="101"/>
    </row>
    <row r="497" customFormat="false" ht="12.75" hidden="false" customHeight="false" outlineLevel="0" collapsed="false">
      <c r="B497" s="99"/>
      <c r="H497" s="98"/>
      <c r="I497" s="101"/>
    </row>
    <row r="498" customFormat="false" ht="12.75" hidden="false" customHeight="false" outlineLevel="0" collapsed="false">
      <c r="B498" s="99"/>
      <c r="H498" s="98"/>
      <c r="I498" s="101"/>
    </row>
    <row r="499" customFormat="false" ht="12.75" hidden="false" customHeight="false" outlineLevel="0" collapsed="false">
      <c r="B499" s="99"/>
      <c r="H499" s="98"/>
      <c r="I499" s="101"/>
    </row>
    <row r="500" customFormat="false" ht="12.75" hidden="false" customHeight="false" outlineLevel="0" collapsed="false">
      <c r="B500" s="99"/>
      <c r="H500" s="98"/>
      <c r="I500" s="101"/>
    </row>
    <row r="501" customFormat="false" ht="12.75" hidden="false" customHeight="false" outlineLevel="0" collapsed="false">
      <c r="B501" s="99"/>
      <c r="H501" s="98"/>
      <c r="I501" s="101"/>
    </row>
    <row r="502" customFormat="false" ht="12.75" hidden="false" customHeight="false" outlineLevel="0" collapsed="false">
      <c r="B502" s="99"/>
      <c r="H502" s="98"/>
      <c r="I502" s="101"/>
    </row>
    <row r="503" customFormat="false" ht="12.75" hidden="false" customHeight="false" outlineLevel="0" collapsed="false">
      <c r="B503" s="99"/>
      <c r="H503" s="98"/>
      <c r="I503" s="101"/>
    </row>
    <row r="504" customFormat="false" ht="12.75" hidden="false" customHeight="false" outlineLevel="0" collapsed="false">
      <c r="B504" s="99"/>
      <c r="H504" s="98"/>
      <c r="I504" s="101"/>
    </row>
    <row r="505" customFormat="false" ht="12.75" hidden="false" customHeight="false" outlineLevel="0" collapsed="false">
      <c r="B505" s="99"/>
      <c r="H505" s="98"/>
      <c r="I505" s="101"/>
    </row>
    <row r="506" customFormat="false" ht="12.75" hidden="false" customHeight="false" outlineLevel="0" collapsed="false">
      <c r="B506" s="99"/>
      <c r="H506" s="98"/>
      <c r="I506" s="101"/>
    </row>
    <row r="507" customFormat="false" ht="12.75" hidden="false" customHeight="false" outlineLevel="0" collapsed="false">
      <c r="B507" s="99"/>
      <c r="H507" s="98"/>
      <c r="I507" s="101"/>
    </row>
    <row r="508" customFormat="false" ht="12.75" hidden="false" customHeight="false" outlineLevel="0" collapsed="false">
      <c r="B508" s="99"/>
      <c r="H508" s="98"/>
      <c r="I508" s="101"/>
    </row>
    <row r="509" customFormat="false" ht="12.75" hidden="false" customHeight="false" outlineLevel="0" collapsed="false">
      <c r="B509" s="99"/>
      <c r="H509" s="98"/>
      <c r="I509" s="101"/>
    </row>
    <row r="510" customFormat="false" ht="12.75" hidden="false" customHeight="false" outlineLevel="0" collapsed="false">
      <c r="B510" s="99"/>
      <c r="H510" s="98"/>
      <c r="I510" s="101"/>
    </row>
    <row r="511" customFormat="false" ht="12.75" hidden="false" customHeight="false" outlineLevel="0" collapsed="false">
      <c r="B511" s="99"/>
      <c r="H511" s="98"/>
      <c r="I511" s="101"/>
    </row>
    <row r="512" customFormat="false" ht="12.75" hidden="false" customHeight="false" outlineLevel="0" collapsed="false">
      <c r="B512" s="99"/>
      <c r="H512" s="98"/>
      <c r="I512" s="101"/>
    </row>
    <row r="513" customFormat="false" ht="12.75" hidden="false" customHeight="false" outlineLevel="0" collapsed="false">
      <c r="B513" s="99"/>
      <c r="H513" s="98"/>
      <c r="I513" s="101"/>
    </row>
    <row r="514" customFormat="false" ht="12.75" hidden="false" customHeight="false" outlineLevel="0" collapsed="false">
      <c r="B514" s="99"/>
      <c r="H514" s="98"/>
      <c r="I514" s="101"/>
    </row>
    <row r="515" customFormat="false" ht="12.75" hidden="false" customHeight="false" outlineLevel="0" collapsed="false">
      <c r="B515" s="99"/>
      <c r="H515" s="98"/>
      <c r="I515" s="101"/>
    </row>
    <row r="516" customFormat="false" ht="12.75" hidden="false" customHeight="false" outlineLevel="0" collapsed="false">
      <c r="B516" s="99"/>
      <c r="H516" s="98"/>
      <c r="I516" s="101"/>
    </row>
    <row r="517" customFormat="false" ht="12.75" hidden="false" customHeight="false" outlineLevel="0" collapsed="false">
      <c r="B517" s="99"/>
      <c r="H517" s="98"/>
      <c r="I517" s="101"/>
    </row>
    <row r="518" customFormat="false" ht="12.75" hidden="false" customHeight="false" outlineLevel="0" collapsed="false">
      <c r="B518" s="99"/>
      <c r="H518" s="98"/>
      <c r="I518" s="101"/>
    </row>
    <row r="519" customFormat="false" ht="12.75" hidden="false" customHeight="false" outlineLevel="0" collapsed="false">
      <c r="B519" s="99"/>
      <c r="H519" s="98"/>
      <c r="I519" s="101"/>
    </row>
    <row r="520" customFormat="false" ht="12.75" hidden="false" customHeight="false" outlineLevel="0" collapsed="false">
      <c r="B520" s="99"/>
      <c r="H520" s="98"/>
      <c r="I520" s="101"/>
    </row>
    <row r="521" customFormat="false" ht="12.75" hidden="false" customHeight="false" outlineLevel="0" collapsed="false">
      <c r="B521" s="99"/>
      <c r="H521" s="98"/>
      <c r="I521" s="101"/>
    </row>
    <row r="522" customFormat="false" ht="12.75" hidden="false" customHeight="false" outlineLevel="0" collapsed="false">
      <c r="B522" s="99"/>
      <c r="H522" s="98"/>
      <c r="I522" s="101"/>
    </row>
    <row r="523" customFormat="false" ht="12.75" hidden="false" customHeight="false" outlineLevel="0" collapsed="false">
      <c r="B523" s="99"/>
      <c r="H523" s="98"/>
      <c r="I523" s="101"/>
    </row>
    <row r="524" customFormat="false" ht="12.75" hidden="false" customHeight="false" outlineLevel="0" collapsed="false">
      <c r="B524" s="99"/>
      <c r="H524" s="98"/>
      <c r="I524" s="101"/>
    </row>
    <row r="525" customFormat="false" ht="12.75" hidden="false" customHeight="false" outlineLevel="0" collapsed="false">
      <c r="B525" s="99"/>
      <c r="H525" s="98"/>
      <c r="I525" s="101"/>
    </row>
    <row r="526" customFormat="false" ht="12.75" hidden="false" customHeight="false" outlineLevel="0" collapsed="false">
      <c r="B526" s="99"/>
      <c r="H526" s="98"/>
      <c r="I526" s="101"/>
    </row>
    <row r="527" customFormat="false" ht="12.75" hidden="false" customHeight="false" outlineLevel="0" collapsed="false">
      <c r="B527" s="99"/>
      <c r="H527" s="98"/>
      <c r="I527" s="101"/>
    </row>
    <row r="528" customFormat="false" ht="12.75" hidden="false" customHeight="false" outlineLevel="0" collapsed="false">
      <c r="B528" s="99"/>
      <c r="H528" s="98"/>
      <c r="I528" s="101"/>
    </row>
    <row r="529" customFormat="false" ht="12.75" hidden="false" customHeight="false" outlineLevel="0" collapsed="false">
      <c r="B529" s="99"/>
      <c r="H529" s="98"/>
      <c r="I529" s="101"/>
    </row>
    <row r="530" customFormat="false" ht="12.75" hidden="false" customHeight="false" outlineLevel="0" collapsed="false">
      <c r="B530" s="99"/>
      <c r="H530" s="98"/>
      <c r="I530" s="101"/>
    </row>
    <row r="531" customFormat="false" ht="12.75" hidden="false" customHeight="false" outlineLevel="0" collapsed="false">
      <c r="B531" s="99"/>
      <c r="H531" s="98"/>
      <c r="I531" s="101"/>
    </row>
    <row r="532" customFormat="false" ht="12.75" hidden="false" customHeight="false" outlineLevel="0" collapsed="false">
      <c r="B532" s="99"/>
      <c r="H532" s="98"/>
      <c r="I532" s="101"/>
    </row>
    <row r="533" customFormat="false" ht="12.75" hidden="false" customHeight="false" outlineLevel="0" collapsed="false">
      <c r="B533" s="99"/>
      <c r="H533" s="98"/>
      <c r="I533" s="101"/>
    </row>
    <row r="534" customFormat="false" ht="12.75" hidden="false" customHeight="false" outlineLevel="0" collapsed="false">
      <c r="B534" s="99"/>
      <c r="H534" s="98"/>
      <c r="I534" s="101"/>
    </row>
    <row r="535" customFormat="false" ht="12.75" hidden="false" customHeight="false" outlineLevel="0" collapsed="false">
      <c r="B535" s="99"/>
      <c r="H535" s="98"/>
      <c r="I535" s="101"/>
    </row>
    <row r="536" customFormat="false" ht="12.75" hidden="false" customHeight="false" outlineLevel="0" collapsed="false">
      <c r="B536" s="99"/>
      <c r="H536" s="98"/>
      <c r="I536" s="101"/>
    </row>
    <row r="537" customFormat="false" ht="12.75" hidden="false" customHeight="false" outlineLevel="0" collapsed="false">
      <c r="B537" s="99"/>
      <c r="H537" s="98"/>
      <c r="I537" s="101"/>
    </row>
    <row r="538" customFormat="false" ht="12.75" hidden="false" customHeight="false" outlineLevel="0" collapsed="false">
      <c r="B538" s="99"/>
      <c r="H538" s="98"/>
      <c r="I538" s="101"/>
    </row>
    <row r="539" customFormat="false" ht="12.75" hidden="false" customHeight="false" outlineLevel="0" collapsed="false">
      <c r="B539" s="99"/>
      <c r="H539" s="98"/>
      <c r="I539" s="101"/>
    </row>
    <row r="540" customFormat="false" ht="12.75" hidden="false" customHeight="false" outlineLevel="0" collapsed="false">
      <c r="B540" s="99"/>
      <c r="H540" s="98"/>
      <c r="I540" s="101"/>
    </row>
    <row r="541" customFormat="false" ht="12.75" hidden="false" customHeight="false" outlineLevel="0" collapsed="false">
      <c r="B541" s="99"/>
      <c r="H541" s="98"/>
      <c r="I541" s="101"/>
    </row>
    <row r="542" customFormat="false" ht="12.75" hidden="false" customHeight="false" outlineLevel="0" collapsed="false">
      <c r="B542" s="99"/>
      <c r="H542" s="98"/>
      <c r="I542" s="101"/>
    </row>
    <row r="543" customFormat="false" ht="12.75" hidden="false" customHeight="false" outlineLevel="0" collapsed="false">
      <c r="B543" s="99"/>
      <c r="H543" s="98"/>
      <c r="I543" s="101"/>
    </row>
    <row r="544" customFormat="false" ht="12.75" hidden="false" customHeight="false" outlineLevel="0" collapsed="false">
      <c r="B544" s="99"/>
      <c r="H544" s="98"/>
      <c r="I544" s="101"/>
    </row>
    <row r="545" customFormat="false" ht="12.75" hidden="false" customHeight="false" outlineLevel="0" collapsed="false">
      <c r="B545" s="99"/>
      <c r="H545" s="98"/>
      <c r="I545" s="101"/>
    </row>
    <row r="546" customFormat="false" ht="12.75" hidden="false" customHeight="false" outlineLevel="0" collapsed="false">
      <c r="B546" s="99"/>
      <c r="H546" s="98"/>
      <c r="I546" s="101"/>
    </row>
    <row r="547" customFormat="false" ht="12.75" hidden="false" customHeight="false" outlineLevel="0" collapsed="false">
      <c r="B547" s="99"/>
      <c r="H547" s="98"/>
      <c r="I547" s="101"/>
    </row>
    <row r="548" customFormat="false" ht="12.75" hidden="false" customHeight="false" outlineLevel="0" collapsed="false">
      <c r="B548" s="99"/>
      <c r="H548" s="98"/>
      <c r="I548" s="101"/>
    </row>
    <row r="549" customFormat="false" ht="12.75" hidden="false" customHeight="false" outlineLevel="0" collapsed="false">
      <c r="B549" s="99"/>
      <c r="H549" s="98"/>
      <c r="I549" s="101"/>
    </row>
    <row r="550" customFormat="false" ht="12.75" hidden="false" customHeight="false" outlineLevel="0" collapsed="false">
      <c r="B550" s="99"/>
      <c r="H550" s="98"/>
      <c r="I550" s="101"/>
    </row>
    <row r="551" customFormat="false" ht="12.75" hidden="false" customHeight="false" outlineLevel="0" collapsed="false">
      <c r="B551" s="99"/>
      <c r="H551" s="98"/>
      <c r="I551" s="101"/>
    </row>
    <row r="552" customFormat="false" ht="12.75" hidden="false" customHeight="false" outlineLevel="0" collapsed="false">
      <c r="B552" s="99"/>
      <c r="H552" s="98"/>
      <c r="I552" s="101"/>
    </row>
    <row r="553" customFormat="false" ht="12.75" hidden="false" customHeight="false" outlineLevel="0" collapsed="false">
      <c r="B553" s="99"/>
      <c r="H553" s="98"/>
      <c r="I553" s="101"/>
    </row>
    <row r="554" customFormat="false" ht="12.75" hidden="false" customHeight="false" outlineLevel="0" collapsed="false">
      <c r="B554" s="99"/>
      <c r="H554" s="98"/>
      <c r="I554" s="101"/>
    </row>
    <row r="555" customFormat="false" ht="12.75" hidden="false" customHeight="false" outlineLevel="0" collapsed="false">
      <c r="B555" s="99"/>
      <c r="H555" s="98"/>
      <c r="I555" s="101"/>
    </row>
    <row r="556" customFormat="false" ht="12.75" hidden="false" customHeight="false" outlineLevel="0" collapsed="false">
      <c r="B556" s="99"/>
      <c r="H556" s="98"/>
      <c r="I556" s="101"/>
    </row>
    <row r="557" customFormat="false" ht="12.75" hidden="false" customHeight="false" outlineLevel="0" collapsed="false">
      <c r="B557" s="99"/>
      <c r="H557" s="98"/>
      <c r="I557" s="101"/>
    </row>
    <row r="558" customFormat="false" ht="12.75" hidden="false" customHeight="false" outlineLevel="0" collapsed="false">
      <c r="B558" s="99"/>
      <c r="H558" s="98"/>
      <c r="I558" s="101"/>
    </row>
    <row r="559" customFormat="false" ht="12.75" hidden="false" customHeight="false" outlineLevel="0" collapsed="false">
      <c r="B559" s="99"/>
      <c r="H559" s="98"/>
      <c r="I559" s="101"/>
    </row>
    <row r="560" customFormat="false" ht="12.75" hidden="false" customHeight="false" outlineLevel="0" collapsed="false">
      <c r="B560" s="99"/>
      <c r="H560" s="98"/>
      <c r="I560" s="101"/>
    </row>
    <row r="561" customFormat="false" ht="12.75" hidden="false" customHeight="false" outlineLevel="0" collapsed="false">
      <c r="B561" s="99"/>
      <c r="H561" s="98"/>
      <c r="I561" s="101"/>
    </row>
    <row r="562" customFormat="false" ht="12.75" hidden="false" customHeight="false" outlineLevel="0" collapsed="false">
      <c r="B562" s="99"/>
      <c r="H562" s="98"/>
      <c r="I562" s="101"/>
    </row>
    <row r="563" customFormat="false" ht="12.75" hidden="false" customHeight="false" outlineLevel="0" collapsed="false">
      <c r="B563" s="99"/>
      <c r="H563" s="98"/>
      <c r="I563" s="101"/>
    </row>
    <row r="564" customFormat="false" ht="12.75" hidden="false" customHeight="false" outlineLevel="0" collapsed="false">
      <c r="B564" s="99"/>
      <c r="H564" s="98"/>
      <c r="I564" s="101"/>
    </row>
    <row r="565" customFormat="false" ht="12.75" hidden="false" customHeight="false" outlineLevel="0" collapsed="false">
      <c r="B565" s="99"/>
      <c r="H565" s="98"/>
      <c r="I565" s="101"/>
    </row>
    <row r="566" customFormat="false" ht="12.75" hidden="false" customHeight="false" outlineLevel="0" collapsed="false">
      <c r="B566" s="99"/>
      <c r="H566" s="98"/>
      <c r="I566" s="101"/>
    </row>
    <row r="567" customFormat="false" ht="12.75" hidden="false" customHeight="false" outlineLevel="0" collapsed="false">
      <c r="B567" s="99"/>
      <c r="H567" s="98"/>
      <c r="I567" s="101"/>
    </row>
    <row r="568" customFormat="false" ht="12.75" hidden="false" customHeight="false" outlineLevel="0" collapsed="false">
      <c r="B568" s="99"/>
      <c r="H568" s="98"/>
      <c r="I568" s="101"/>
    </row>
    <row r="569" customFormat="false" ht="12.75" hidden="false" customHeight="false" outlineLevel="0" collapsed="false">
      <c r="B569" s="99"/>
      <c r="H569" s="98"/>
      <c r="I569" s="101"/>
    </row>
    <row r="570" customFormat="false" ht="12.75" hidden="false" customHeight="false" outlineLevel="0" collapsed="false">
      <c r="B570" s="99"/>
      <c r="H570" s="98"/>
      <c r="I570" s="101"/>
    </row>
    <row r="571" customFormat="false" ht="12.75" hidden="false" customHeight="false" outlineLevel="0" collapsed="false">
      <c r="B571" s="99"/>
      <c r="H571" s="98"/>
      <c r="I571" s="101"/>
    </row>
    <row r="572" customFormat="false" ht="12.75" hidden="false" customHeight="false" outlineLevel="0" collapsed="false">
      <c r="B572" s="99"/>
      <c r="H572" s="98"/>
      <c r="I572" s="101"/>
    </row>
    <row r="573" customFormat="false" ht="12.75" hidden="false" customHeight="false" outlineLevel="0" collapsed="false">
      <c r="B573" s="99"/>
      <c r="H573" s="98"/>
      <c r="I573" s="101"/>
    </row>
    <row r="574" customFormat="false" ht="12.75" hidden="false" customHeight="false" outlineLevel="0" collapsed="false">
      <c r="B574" s="99"/>
      <c r="H574" s="98"/>
      <c r="I574" s="101"/>
    </row>
    <row r="575" customFormat="false" ht="12.75" hidden="false" customHeight="false" outlineLevel="0" collapsed="false">
      <c r="B575" s="99"/>
      <c r="H575" s="98"/>
      <c r="I575" s="101"/>
    </row>
    <row r="576" customFormat="false" ht="12.75" hidden="false" customHeight="false" outlineLevel="0" collapsed="false">
      <c r="B576" s="99"/>
      <c r="H576" s="98"/>
      <c r="I576" s="101"/>
    </row>
    <row r="577" customFormat="false" ht="12.75" hidden="false" customHeight="false" outlineLevel="0" collapsed="false">
      <c r="B577" s="99"/>
      <c r="H577" s="98"/>
      <c r="I577" s="101"/>
    </row>
    <row r="578" customFormat="false" ht="12.75" hidden="false" customHeight="false" outlineLevel="0" collapsed="false">
      <c r="B578" s="99"/>
      <c r="H578" s="98"/>
      <c r="I578" s="101"/>
    </row>
    <row r="579" customFormat="false" ht="12.75" hidden="false" customHeight="false" outlineLevel="0" collapsed="false">
      <c r="B579" s="99"/>
      <c r="H579" s="98"/>
      <c r="I579" s="101"/>
    </row>
    <row r="580" customFormat="false" ht="12.75" hidden="false" customHeight="false" outlineLevel="0" collapsed="false">
      <c r="B580" s="99"/>
      <c r="H580" s="98"/>
      <c r="I580" s="101"/>
    </row>
    <row r="581" customFormat="false" ht="12.75" hidden="false" customHeight="false" outlineLevel="0" collapsed="false">
      <c r="B581" s="99"/>
      <c r="H581" s="98"/>
      <c r="I581" s="101"/>
    </row>
    <row r="582" customFormat="false" ht="12.75" hidden="false" customHeight="false" outlineLevel="0" collapsed="false">
      <c r="B582" s="99"/>
      <c r="H582" s="98"/>
      <c r="I582" s="101"/>
    </row>
    <row r="583" customFormat="false" ht="12.75" hidden="false" customHeight="false" outlineLevel="0" collapsed="false">
      <c r="B583" s="99"/>
      <c r="H583" s="98"/>
      <c r="I583" s="101"/>
    </row>
    <row r="584" customFormat="false" ht="12.75" hidden="false" customHeight="false" outlineLevel="0" collapsed="false">
      <c r="B584" s="99"/>
      <c r="H584" s="98"/>
      <c r="I584" s="101"/>
    </row>
    <row r="585" customFormat="false" ht="12.75" hidden="false" customHeight="false" outlineLevel="0" collapsed="false">
      <c r="B585" s="99"/>
      <c r="H585" s="98"/>
      <c r="I585" s="101"/>
    </row>
    <row r="586" customFormat="false" ht="12.75" hidden="false" customHeight="false" outlineLevel="0" collapsed="false">
      <c r="B586" s="99"/>
      <c r="H586" s="98"/>
      <c r="I586" s="101"/>
    </row>
    <row r="587" customFormat="false" ht="12.75" hidden="false" customHeight="false" outlineLevel="0" collapsed="false">
      <c r="B587" s="99"/>
      <c r="H587" s="98"/>
      <c r="I587" s="101"/>
    </row>
    <row r="588" customFormat="false" ht="12.75" hidden="false" customHeight="false" outlineLevel="0" collapsed="false">
      <c r="B588" s="99"/>
      <c r="H588" s="98"/>
      <c r="I588" s="101"/>
    </row>
    <row r="589" customFormat="false" ht="12.75" hidden="false" customHeight="false" outlineLevel="0" collapsed="false">
      <c r="B589" s="99"/>
      <c r="H589" s="98"/>
      <c r="I589" s="101"/>
    </row>
    <row r="590" customFormat="false" ht="12.75" hidden="false" customHeight="false" outlineLevel="0" collapsed="false">
      <c r="B590" s="99"/>
      <c r="H590" s="98"/>
      <c r="I590" s="101"/>
    </row>
    <row r="591" customFormat="false" ht="12.75" hidden="false" customHeight="false" outlineLevel="0" collapsed="false">
      <c r="B591" s="99"/>
      <c r="H591" s="98"/>
      <c r="I591" s="101"/>
    </row>
    <row r="592" customFormat="false" ht="12.75" hidden="false" customHeight="false" outlineLevel="0" collapsed="false">
      <c r="B592" s="99"/>
      <c r="H592" s="98"/>
      <c r="I592" s="101"/>
    </row>
    <row r="593" customFormat="false" ht="12.75" hidden="false" customHeight="false" outlineLevel="0" collapsed="false">
      <c r="B593" s="99"/>
      <c r="H593" s="98"/>
      <c r="I593" s="101"/>
    </row>
    <row r="594" customFormat="false" ht="12.75" hidden="false" customHeight="false" outlineLevel="0" collapsed="false">
      <c r="B594" s="99"/>
      <c r="H594" s="98"/>
      <c r="I594" s="101"/>
    </row>
    <row r="595" customFormat="false" ht="12.75" hidden="false" customHeight="false" outlineLevel="0" collapsed="false">
      <c r="B595" s="99"/>
      <c r="H595" s="98"/>
      <c r="I595" s="101"/>
    </row>
    <row r="596" customFormat="false" ht="12.75" hidden="false" customHeight="false" outlineLevel="0" collapsed="false">
      <c r="B596" s="99"/>
      <c r="H596" s="98"/>
      <c r="I596" s="101"/>
    </row>
    <row r="597" customFormat="false" ht="12.75" hidden="false" customHeight="false" outlineLevel="0" collapsed="false">
      <c r="B597" s="99"/>
      <c r="H597" s="98"/>
      <c r="I597" s="101"/>
    </row>
    <row r="598" customFormat="false" ht="12.75" hidden="false" customHeight="false" outlineLevel="0" collapsed="false">
      <c r="B598" s="99"/>
      <c r="H598" s="98"/>
      <c r="I598" s="101"/>
    </row>
    <row r="599" customFormat="false" ht="12.75" hidden="false" customHeight="false" outlineLevel="0" collapsed="false">
      <c r="B599" s="99"/>
      <c r="H599" s="98"/>
      <c r="I599" s="101"/>
    </row>
    <row r="600" customFormat="false" ht="12.75" hidden="false" customHeight="false" outlineLevel="0" collapsed="false">
      <c r="B600" s="99"/>
      <c r="H600" s="98"/>
      <c r="I600" s="101"/>
    </row>
    <row r="601" customFormat="false" ht="12.75" hidden="false" customHeight="false" outlineLevel="0" collapsed="false">
      <c r="B601" s="99"/>
      <c r="H601" s="98"/>
      <c r="I601" s="101"/>
    </row>
    <row r="602" customFormat="false" ht="12.75" hidden="false" customHeight="false" outlineLevel="0" collapsed="false">
      <c r="B602" s="99"/>
      <c r="H602" s="98"/>
      <c r="I602" s="101"/>
    </row>
    <row r="603" customFormat="false" ht="12.75" hidden="false" customHeight="false" outlineLevel="0" collapsed="false">
      <c r="B603" s="99"/>
      <c r="H603" s="98"/>
      <c r="I603" s="101"/>
    </row>
    <row r="604" customFormat="false" ht="12.75" hidden="false" customHeight="false" outlineLevel="0" collapsed="false">
      <c r="B604" s="99"/>
      <c r="H604" s="98"/>
      <c r="I604" s="101"/>
    </row>
    <row r="605" customFormat="false" ht="12.75" hidden="false" customHeight="false" outlineLevel="0" collapsed="false">
      <c r="B605" s="99"/>
      <c r="H605" s="98"/>
      <c r="I605" s="101"/>
    </row>
    <row r="606" customFormat="false" ht="12.75" hidden="false" customHeight="false" outlineLevel="0" collapsed="false">
      <c r="B606" s="99"/>
      <c r="H606" s="98"/>
      <c r="I606" s="101"/>
    </row>
    <row r="607" customFormat="false" ht="12.75" hidden="false" customHeight="false" outlineLevel="0" collapsed="false">
      <c r="B607" s="99"/>
      <c r="H607" s="98"/>
      <c r="I607" s="101"/>
    </row>
    <row r="608" customFormat="false" ht="12.75" hidden="false" customHeight="false" outlineLevel="0" collapsed="false">
      <c r="B608" s="99"/>
      <c r="H608" s="98"/>
      <c r="I608" s="101"/>
    </row>
    <row r="609" customFormat="false" ht="12.75" hidden="false" customHeight="false" outlineLevel="0" collapsed="false">
      <c r="B609" s="99"/>
      <c r="H609" s="98"/>
      <c r="I609" s="101"/>
    </row>
    <row r="610" customFormat="false" ht="12.75" hidden="false" customHeight="false" outlineLevel="0" collapsed="false">
      <c r="B610" s="99"/>
      <c r="H610" s="98"/>
      <c r="I610" s="101"/>
    </row>
    <row r="611" customFormat="false" ht="12.75" hidden="false" customHeight="false" outlineLevel="0" collapsed="false">
      <c r="B611" s="99"/>
      <c r="H611" s="98"/>
      <c r="I611" s="101"/>
    </row>
    <row r="612" customFormat="false" ht="12.75" hidden="false" customHeight="false" outlineLevel="0" collapsed="false">
      <c r="B612" s="99"/>
      <c r="H612" s="98"/>
      <c r="I612" s="101"/>
    </row>
    <row r="613" customFormat="false" ht="12.75" hidden="false" customHeight="false" outlineLevel="0" collapsed="false">
      <c r="B613" s="99"/>
      <c r="H613" s="98"/>
      <c r="I613" s="101"/>
    </row>
    <row r="614" customFormat="false" ht="12.75" hidden="false" customHeight="false" outlineLevel="0" collapsed="false">
      <c r="B614" s="99"/>
      <c r="H614" s="98"/>
      <c r="I614" s="101"/>
    </row>
    <row r="615" customFormat="false" ht="12.75" hidden="false" customHeight="false" outlineLevel="0" collapsed="false">
      <c r="B615" s="99"/>
      <c r="H615" s="98"/>
      <c r="I615" s="101"/>
    </row>
    <row r="616" customFormat="false" ht="12.75" hidden="false" customHeight="false" outlineLevel="0" collapsed="false">
      <c r="B616" s="99"/>
      <c r="H616" s="98"/>
      <c r="I616" s="101"/>
    </row>
    <row r="617" customFormat="false" ht="12.75" hidden="false" customHeight="false" outlineLevel="0" collapsed="false">
      <c r="B617" s="99"/>
      <c r="H617" s="98"/>
      <c r="I617" s="101"/>
    </row>
    <row r="618" customFormat="false" ht="12.75" hidden="false" customHeight="false" outlineLevel="0" collapsed="false">
      <c r="B618" s="99"/>
      <c r="H618" s="98"/>
      <c r="I618" s="101"/>
    </row>
    <row r="619" customFormat="false" ht="12.75" hidden="false" customHeight="false" outlineLevel="0" collapsed="false">
      <c r="B619" s="99"/>
      <c r="H619" s="98"/>
      <c r="I619" s="101"/>
    </row>
    <row r="620" customFormat="false" ht="12.75" hidden="false" customHeight="false" outlineLevel="0" collapsed="false">
      <c r="B620" s="99"/>
      <c r="H620" s="98"/>
      <c r="I620" s="101"/>
    </row>
    <row r="621" customFormat="false" ht="12.75" hidden="false" customHeight="false" outlineLevel="0" collapsed="false">
      <c r="B621" s="99"/>
      <c r="H621" s="98"/>
      <c r="I621" s="101"/>
    </row>
    <row r="622" customFormat="false" ht="12.75" hidden="false" customHeight="false" outlineLevel="0" collapsed="false">
      <c r="B622" s="99"/>
      <c r="H622" s="98"/>
      <c r="I622" s="101"/>
    </row>
    <row r="623" customFormat="false" ht="12.75" hidden="false" customHeight="false" outlineLevel="0" collapsed="false">
      <c r="B623" s="99"/>
      <c r="H623" s="98"/>
      <c r="I623" s="101"/>
    </row>
    <row r="624" customFormat="false" ht="12.75" hidden="false" customHeight="false" outlineLevel="0" collapsed="false">
      <c r="B624" s="99"/>
      <c r="H624" s="98"/>
      <c r="I624" s="101"/>
    </row>
    <row r="625" customFormat="false" ht="12.75" hidden="false" customHeight="false" outlineLevel="0" collapsed="false">
      <c r="B625" s="99"/>
      <c r="H625" s="98"/>
      <c r="I625" s="101"/>
    </row>
    <row r="626" customFormat="false" ht="12.75" hidden="false" customHeight="false" outlineLevel="0" collapsed="false">
      <c r="B626" s="99"/>
      <c r="H626" s="98"/>
      <c r="I626" s="101"/>
    </row>
    <row r="627" customFormat="false" ht="12.75" hidden="false" customHeight="false" outlineLevel="0" collapsed="false">
      <c r="B627" s="99"/>
      <c r="H627" s="98"/>
      <c r="I627" s="101"/>
    </row>
    <row r="628" customFormat="false" ht="12.75" hidden="false" customHeight="false" outlineLevel="0" collapsed="false">
      <c r="B628" s="99"/>
      <c r="H628" s="98"/>
      <c r="I628" s="101"/>
    </row>
    <row r="629" customFormat="false" ht="12.75" hidden="false" customHeight="false" outlineLevel="0" collapsed="false">
      <c r="B629" s="99"/>
      <c r="H629" s="98"/>
      <c r="I629" s="101"/>
    </row>
    <row r="630" customFormat="false" ht="12.75" hidden="false" customHeight="false" outlineLevel="0" collapsed="false">
      <c r="B630" s="99"/>
      <c r="H630" s="98"/>
      <c r="I630" s="101"/>
    </row>
    <row r="631" customFormat="false" ht="12.75" hidden="false" customHeight="false" outlineLevel="0" collapsed="false">
      <c r="B631" s="99"/>
      <c r="H631" s="98"/>
      <c r="I631" s="101"/>
    </row>
    <row r="632" customFormat="false" ht="12.75" hidden="false" customHeight="false" outlineLevel="0" collapsed="false">
      <c r="B632" s="99"/>
      <c r="H632" s="98"/>
      <c r="I632" s="101"/>
    </row>
    <row r="633" customFormat="false" ht="12.75" hidden="false" customHeight="false" outlineLevel="0" collapsed="false">
      <c r="B633" s="99"/>
      <c r="H633" s="98"/>
      <c r="I633" s="101"/>
    </row>
    <row r="634" customFormat="false" ht="12.75" hidden="false" customHeight="false" outlineLevel="0" collapsed="false">
      <c r="B634" s="99"/>
      <c r="H634" s="98"/>
      <c r="I634" s="101"/>
    </row>
    <row r="635" customFormat="false" ht="12.75" hidden="false" customHeight="false" outlineLevel="0" collapsed="false">
      <c r="B635" s="99"/>
      <c r="H635" s="98"/>
      <c r="I635" s="101"/>
    </row>
    <row r="636" customFormat="false" ht="12.75" hidden="false" customHeight="false" outlineLevel="0" collapsed="false">
      <c r="B636" s="99"/>
      <c r="H636" s="98"/>
      <c r="I636" s="101"/>
    </row>
    <row r="637" customFormat="false" ht="12.75" hidden="false" customHeight="false" outlineLevel="0" collapsed="false">
      <c r="B637" s="99"/>
      <c r="H637" s="98"/>
      <c r="I637" s="101"/>
    </row>
    <row r="638" customFormat="false" ht="12.75" hidden="false" customHeight="false" outlineLevel="0" collapsed="false">
      <c r="B638" s="99"/>
      <c r="H638" s="98"/>
      <c r="I638" s="101"/>
    </row>
    <row r="639" customFormat="false" ht="12.75" hidden="false" customHeight="false" outlineLevel="0" collapsed="false">
      <c r="B639" s="99"/>
      <c r="H639" s="98"/>
      <c r="I639" s="101"/>
    </row>
    <row r="640" customFormat="false" ht="12.75" hidden="false" customHeight="false" outlineLevel="0" collapsed="false">
      <c r="B640" s="99"/>
      <c r="H640" s="98"/>
      <c r="I640" s="101"/>
    </row>
    <row r="641" customFormat="false" ht="12.75" hidden="false" customHeight="false" outlineLevel="0" collapsed="false">
      <c r="B641" s="99"/>
      <c r="H641" s="98"/>
      <c r="I641" s="101"/>
    </row>
    <row r="642" customFormat="false" ht="12.75" hidden="false" customHeight="false" outlineLevel="0" collapsed="false">
      <c r="B642" s="99"/>
      <c r="H642" s="98"/>
      <c r="I642" s="101"/>
    </row>
    <row r="643" customFormat="false" ht="12.75" hidden="false" customHeight="false" outlineLevel="0" collapsed="false">
      <c r="B643" s="99"/>
      <c r="H643" s="98"/>
      <c r="I643" s="101"/>
    </row>
    <row r="644" customFormat="false" ht="12.75" hidden="false" customHeight="false" outlineLevel="0" collapsed="false">
      <c r="B644" s="99"/>
      <c r="H644" s="98"/>
      <c r="I644" s="101"/>
    </row>
    <row r="645" customFormat="false" ht="12.75" hidden="false" customHeight="false" outlineLevel="0" collapsed="false">
      <c r="B645" s="99"/>
      <c r="H645" s="98"/>
      <c r="I645" s="101"/>
    </row>
    <row r="646" customFormat="false" ht="12.75" hidden="false" customHeight="false" outlineLevel="0" collapsed="false">
      <c r="B646" s="99"/>
      <c r="H646" s="98"/>
      <c r="I646" s="101"/>
    </row>
    <row r="647" customFormat="false" ht="12.75" hidden="false" customHeight="false" outlineLevel="0" collapsed="false">
      <c r="B647" s="99"/>
      <c r="H647" s="98"/>
      <c r="I647" s="101"/>
    </row>
    <row r="648" customFormat="false" ht="12.75" hidden="false" customHeight="false" outlineLevel="0" collapsed="false">
      <c r="B648" s="99"/>
      <c r="H648" s="98"/>
      <c r="I648" s="101"/>
    </row>
    <row r="649" customFormat="false" ht="12.75" hidden="false" customHeight="false" outlineLevel="0" collapsed="false">
      <c r="B649" s="99"/>
      <c r="H649" s="98"/>
      <c r="I649" s="101"/>
    </row>
    <row r="650" customFormat="false" ht="12.75" hidden="false" customHeight="false" outlineLevel="0" collapsed="false">
      <c r="B650" s="99"/>
      <c r="H650" s="98"/>
      <c r="I650" s="101"/>
    </row>
    <row r="651" customFormat="false" ht="12.75" hidden="false" customHeight="false" outlineLevel="0" collapsed="false">
      <c r="B651" s="99"/>
      <c r="H651" s="98"/>
      <c r="I651" s="101"/>
    </row>
    <row r="652" customFormat="false" ht="12.75" hidden="false" customHeight="false" outlineLevel="0" collapsed="false">
      <c r="B652" s="99"/>
      <c r="H652" s="98"/>
      <c r="I652" s="101"/>
    </row>
    <row r="653" customFormat="false" ht="12.75" hidden="false" customHeight="false" outlineLevel="0" collapsed="false">
      <c r="B653" s="99"/>
      <c r="H653" s="98"/>
      <c r="I653" s="101"/>
    </row>
    <row r="654" customFormat="false" ht="12.75" hidden="false" customHeight="false" outlineLevel="0" collapsed="false">
      <c r="B654" s="99"/>
      <c r="H654" s="98"/>
      <c r="I654" s="101"/>
    </row>
    <row r="655" customFormat="false" ht="12.75" hidden="false" customHeight="false" outlineLevel="0" collapsed="false">
      <c r="B655" s="99"/>
      <c r="H655" s="98"/>
      <c r="I655" s="101"/>
    </row>
    <row r="656" customFormat="false" ht="12.75" hidden="false" customHeight="false" outlineLevel="0" collapsed="false">
      <c r="B656" s="99"/>
      <c r="H656" s="98"/>
      <c r="I656" s="101"/>
    </row>
    <row r="657" customFormat="false" ht="12.75" hidden="false" customHeight="false" outlineLevel="0" collapsed="false">
      <c r="B657" s="99"/>
      <c r="H657" s="98"/>
      <c r="I657" s="101"/>
    </row>
    <row r="658" customFormat="false" ht="12.75" hidden="false" customHeight="false" outlineLevel="0" collapsed="false">
      <c r="B658" s="99"/>
      <c r="H658" s="98"/>
      <c r="I658" s="101"/>
    </row>
    <row r="659" customFormat="false" ht="12.75" hidden="false" customHeight="false" outlineLevel="0" collapsed="false">
      <c r="B659" s="99"/>
      <c r="H659" s="98"/>
      <c r="I659" s="101"/>
    </row>
    <row r="660" customFormat="false" ht="12.75" hidden="false" customHeight="false" outlineLevel="0" collapsed="false">
      <c r="B660" s="99"/>
      <c r="H660" s="98"/>
      <c r="I660" s="101"/>
    </row>
    <row r="661" customFormat="false" ht="12.75" hidden="false" customHeight="false" outlineLevel="0" collapsed="false">
      <c r="B661" s="99"/>
      <c r="H661" s="98"/>
      <c r="I661" s="101"/>
    </row>
    <row r="662" customFormat="false" ht="12.75" hidden="false" customHeight="false" outlineLevel="0" collapsed="false">
      <c r="B662" s="99"/>
      <c r="H662" s="98"/>
      <c r="I662" s="101"/>
    </row>
    <row r="663" customFormat="false" ht="12.75" hidden="false" customHeight="false" outlineLevel="0" collapsed="false">
      <c r="B663" s="99"/>
      <c r="H663" s="98"/>
      <c r="I663" s="101"/>
    </row>
    <row r="664" customFormat="false" ht="12.75" hidden="false" customHeight="false" outlineLevel="0" collapsed="false">
      <c r="B664" s="99"/>
      <c r="H664" s="98"/>
      <c r="I664" s="101"/>
    </row>
    <row r="665" customFormat="false" ht="12.75" hidden="false" customHeight="false" outlineLevel="0" collapsed="false">
      <c r="B665" s="99"/>
      <c r="H665" s="98"/>
      <c r="I665" s="101"/>
    </row>
    <row r="666" customFormat="false" ht="12.75" hidden="false" customHeight="false" outlineLevel="0" collapsed="false">
      <c r="B666" s="99"/>
      <c r="H666" s="98"/>
      <c r="I666" s="101"/>
    </row>
    <row r="667" customFormat="false" ht="12.75" hidden="false" customHeight="false" outlineLevel="0" collapsed="false">
      <c r="B667" s="99"/>
      <c r="H667" s="98"/>
      <c r="I667" s="101"/>
    </row>
    <row r="668" customFormat="false" ht="12.75" hidden="false" customHeight="false" outlineLevel="0" collapsed="false">
      <c r="B668" s="99"/>
      <c r="H668" s="98"/>
      <c r="I668" s="101"/>
    </row>
    <row r="669" customFormat="false" ht="12.75" hidden="false" customHeight="false" outlineLevel="0" collapsed="false">
      <c r="B669" s="99"/>
      <c r="H669" s="98"/>
      <c r="I669" s="101"/>
    </row>
    <row r="670" customFormat="false" ht="12.75" hidden="false" customHeight="false" outlineLevel="0" collapsed="false">
      <c r="B670" s="99"/>
      <c r="H670" s="98"/>
      <c r="I670" s="101"/>
    </row>
    <row r="671" customFormat="false" ht="12.75" hidden="false" customHeight="false" outlineLevel="0" collapsed="false">
      <c r="B671" s="99"/>
      <c r="H671" s="98"/>
      <c r="I671" s="101"/>
    </row>
    <row r="672" customFormat="false" ht="12.75" hidden="false" customHeight="false" outlineLevel="0" collapsed="false">
      <c r="B672" s="99"/>
      <c r="H672" s="98"/>
      <c r="I672" s="101"/>
    </row>
    <row r="673" customFormat="false" ht="12.75" hidden="false" customHeight="false" outlineLevel="0" collapsed="false">
      <c r="B673" s="99"/>
      <c r="H673" s="98"/>
      <c r="I673" s="101"/>
    </row>
    <row r="674" customFormat="false" ht="12.75" hidden="false" customHeight="false" outlineLevel="0" collapsed="false">
      <c r="B674" s="99"/>
      <c r="H674" s="98"/>
      <c r="I674" s="101"/>
    </row>
    <row r="675" customFormat="false" ht="12.75" hidden="false" customHeight="false" outlineLevel="0" collapsed="false">
      <c r="B675" s="99"/>
      <c r="H675" s="98"/>
      <c r="I675" s="101"/>
    </row>
    <row r="676" customFormat="false" ht="12.75" hidden="false" customHeight="false" outlineLevel="0" collapsed="false">
      <c r="B676" s="99"/>
      <c r="H676" s="98"/>
      <c r="I676" s="101"/>
    </row>
    <row r="677" customFormat="false" ht="12.75" hidden="false" customHeight="false" outlineLevel="0" collapsed="false">
      <c r="B677" s="99"/>
      <c r="H677" s="98"/>
      <c r="I677" s="101"/>
    </row>
    <row r="678" customFormat="false" ht="12.75" hidden="false" customHeight="false" outlineLevel="0" collapsed="false">
      <c r="B678" s="99"/>
      <c r="H678" s="98"/>
      <c r="I678" s="101"/>
    </row>
    <row r="679" customFormat="false" ht="12.75" hidden="false" customHeight="false" outlineLevel="0" collapsed="false">
      <c r="B679" s="99"/>
      <c r="H679" s="98"/>
      <c r="I679" s="101"/>
    </row>
    <row r="680" customFormat="false" ht="12.75" hidden="false" customHeight="false" outlineLevel="0" collapsed="false">
      <c r="B680" s="99"/>
      <c r="H680" s="98"/>
      <c r="I680" s="101"/>
    </row>
    <row r="681" customFormat="false" ht="12.75" hidden="false" customHeight="false" outlineLevel="0" collapsed="false">
      <c r="B681" s="99"/>
      <c r="H681" s="98"/>
      <c r="I681" s="101"/>
    </row>
    <row r="682" customFormat="false" ht="12.75" hidden="false" customHeight="false" outlineLevel="0" collapsed="false">
      <c r="B682" s="99"/>
      <c r="H682" s="98"/>
      <c r="I682" s="101"/>
    </row>
    <row r="683" customFormat="false" ht="12.75" hidden="false" customHeight="false" outlineLevel="0" collapsed="false">
      <c r="B683" s="99"/>
      <c r="H683" s="98"/>
      <c r="I683" s="101"/>
    </row>
    <row r="684" customFormat="false" ht="12.75" hidden="false" customHeight="false" outlineLevel="0" collapsed="false">
      <c r="B684" s="99"/>
      <c r="H684" s="98"/>
      <c r="I684" s="101"/>
    </row>
    <row r="685" customFormat="false" ht="12.75" hidden="false" customHeight="false" outlineLevel="0" collapsed="false">
      <c r="B685" s="99"/>
      <c r="H685" s="98"/>
      <c r="I685" s="101"/>
    </row>
    <row r="686" customFormat="false" ht="12.75" hidden="false" customHeight="false" outlineLevel="0" collapsed="false">
      <c r="B686" s="99"/>
      <c r="H686" s="98"/>
      <c r="I686" s="101"/>
    </row>
    <row r="687" customFormat="false" ht="12.75" hidden="false" customHeight="false" outlineLevel="0" collapsed="false">
      <c r="B687" s="99"/>
      <c r="H687" s="98"/>
      <c r="I687" s="101"/>
    </row>
    <row r="688" customFormat="false" ht="12.75" hidden="false" customHeight="false" outlineLevel="0" collapsed="false">
      <c r="B688" s="99"/>
      <c r="H688" s="98"/>
      <c r="I688" s="101"/>
    </row>
    <row r="689" customFormat="false" ht="12.75" hidden="false" customHeight="false" outlineLevel="0" collapsed="false">
      <c r="B689" s="99"/>
      <c r="H689" s="98"/>
      <c r="I689" s="101"/>
    </row>
    <row r="690" customFormat="false" ht="12.75" hidden="false" customHeight="false" outlineLevel="0" collapsed="false">
      <c r="B690" s="99"/>
      <c r="H690" s="98"/>
      <c r="I690" s="101"/>
    </row>
    <row r="691" customFormat="false" ht="12.75" hidden="false" customHeight="false" outlineLevel="0" collapsed="false">
      <c r="B691" s="99"/>
      <c r="H691" s="98"/>
      <c r="I691" s="101"/>
    </row>
    <row r="692" customFormat="false" ht="12.75" hidden="false" customHeight="false" outlineLevel="0" collapsed="false">
      <c r="B692" s="99"/>
      <c r="H692" s="98"/>
      <c r="I692" s="101"/>
    </row>
    <row r="693" customFormat="false" ht="12.75" hidden="false" customHeight="false" outlineLevel="0" collapsed="false">
      <c r="B693" s="99"/>
      <c r="H693" s="98"/>
      <c r="I693" s="101"/>
    </row>
    <row r="694" customFormat="false" ht="12.75" hidden="false" customHeight="false" outlineLevel="0" collapsed="false">
      <c r="B694" s="99"/>
      <c r="H694" s="98"/>
      <c r="I694" s="101"/>
    </row>
    <row r="695" customFormat="false" ht="12.75" hidden="false" customHeight="false" outlineLevel="0" collapsed="false">
      <c r="B695" s="99"/>
      <c r="H695" s="98"/>
      <c r="I695" s="101"/>
    </row>
    <row r="696" customFormat="false" ht="12.75" hidden="false" customHeight="false" outlineLevel="0" collapsed="false">
      <c r="B696" s="99"/>
      <c r="H696" s="98"/>
      <c r="I696" s="101"/>
    </row>
    <row r="697" customFormat="false" ht="12.75" hidden="false" customHeight="false" outlineLevel="0" collapsed="false">
      <c r="B697" s="99"/>
      <c r="H697" s="98"/>
      <c r="I697" s="101"/>
    </row>
    <row r="698" customFormat="false" ht="12.75" hidden="false" customHeight="false" outlineLevel="0" collapsed="false">
      <c r="B698" s="99"/>
      <c r="H698" s="98"/>
      <c r="I698" s="101"/>
    </row>
    <row r="699" customFormat="false" ht="12.75" hidden="false" customHeight="false" outlineLevel="0" collapsed="false">
      <c r="B699" s="99"/>
      <c r="H699" s="98"/>
      <c r="I699" s="101"/>
    </row>
    <row r="700" customFormat="false" ht="12.75" hidden="false" customHeight="false" outlineLevel="0" collapsed="false">
      <c r="B700" s="99"/>
      <c r="H700" s="98"/>
      <c r="I700" s="101"/>
    </row>
    <row r="701" customFormat="false" ht="12.75" hidden="false" customHeight="false" outlineLevel="0" collapsed="false">
      <c r="B701" s="99"/>
      <c r="H701" s="98"/>
      <c r="I701" s="101"/>
    </row>
    <row r="702" customFormat="false" ht="12.75" hidden="false" customHeight="false" outlineLevel="0" collapsed="false">
      <c r="B702" s="99"/>
      <c r="H702" s="98"/>
      <c r="I702" s="101"/>
    </row>
    <row r="703" customFormat="false" ht="12.75" hidden="false" customHeight="false" outlineLevel="0" collapsed="false">
      <c r="B703" s="99"/>
      <c r="H703" s="98"/>
      <c r="I703" s="101"/>
    </row>
    <row r="704" customFormat="false" ht="12.75" hidden="false" customHeight="false" outlineLevel="0" collapsed="false">
      <c r="B704" s="99"/>
      <c r="H704" s="98"/>
      <c r="I704" s="101"/>
    </row>
    <row r="705" customFormat="false" ht="12.75" hidden="false" customHeight="false" outlineLevel="0" collapsed="false">
      <c r="B705" s="99"/>
      <c r="H705" s="98"/>
      <c r="I705" s="101"/>
    </row>
    <row r="706" customFormat="false" ht="12.75" hidden="false" customHeight="false" outlineLevel="0" collapsed="false">
      <c r="B706" s="99"/>
      <c r="H706" s="98"/>
      <c r="I706" s="101"/>
    </row>
    <row r="707" customFormat="false" ht="12.75" hidden="false" customHeight="false" outlineLevel="0" collapsed="false">
      <c r="B707" s="99"/>
      <c r="H707" s="98"/>
      <c r="I707" s="101"/>
    </row>
    <row r="708" customFormat="false" ht="12.75" hidden="false" customHeight="false" outlineLevel="0" collapsed="false">
      <c r="B708" s="99"/>
      <c r="H708" s="98"/>
      <c r="I708" s="101"/>
    </row>
    <row r="709" customFormat="false" ht="12.75" hidden="false" customHeight="false" outlineLevel="0" collapsed="false">
      <c r="B709" s="99"/>
      <c r="H709" s="98"/>
      <c r="I709" s="101"/>
    </row>
    <row r="710" customFormat="false" ht="12.75" hidden="false" customHeight="false" outlineLevel="0" collapsed="false">
      <c r="B710" s="99"/>
      <c r="H710" s="98"/>
      <c r="I710" s="101"/>
    </row>
    <row r="711" customFormat="false" ht="12.75" hidden="false" customHeight="false" outlineLevel="0" collapsed="false">
      <c r="B711" s="99"/>
      <c r="H711" s="98"/>
      <c r="I711" s="101"/>
    </row>
    <row r="712" customFormat="false" ht="12.75" hidden="false" customHeight="false" outlineLevel="0" collapsed="false">
      <c r="B712" s="99"/>
      <c r="H712" s="98"/>
      <c r="I712" s="101"/>
    </row>
    <row r="713" customFormat="false" ht="12.75" hidden="false" customHeight="false" outlineLevel="0" collapsed="false">
      <c r="B713" s="99"/>
      <c r="H713" s="98"/>
      <c r="I713" s="101"/>
    </row>
    <row r="714" customFormat="false" ht="12.75" hidden="false" customHeight="false" outlineLevel="0" collapsed="false">
      <c r="B714" s="99"/>
      <c r="H714" s="98"/>
      <c r="I714" s="101"/>
    </row>
    <row r="715" customFormat="false" ht="12.75" hidden="false" customHeight="false" outlineLevel="0" collapsed="false">
      <c r="B715" s="99"/>
      <c r="H715" s="98"/>
      <c r="I715" s="101"/>
    </row>
    <row r="716" customFormat="false" ht="12.75" hidden="false" customHeight="false" outlineLevel="0" collapsed="false">
      <c r="B716" s="99"/>
      <c r="H716" s="98"/>
      <c r="I716" s="101"/>
    </row>
    <row r="717" customFormat="false" ht="12.75" hidden="false" customHeight="false" outlineLevel="0" collapsed="false">
      <c r="B717" s="99"/>
      <c r="H717" s="98"/>
      <c r="I717" s="101"/>
    </row>
    <row r="718" customFormat="false" ht="12.75" hidden="false" customHeight="false" outlineLevel="0" collapsed="false">
      <c r="B718" s="99"/>
      <c r="H718" s="98"/>
      <c r="I718" s="101"/>
    </row>
    <row r="719" customFormat="false" ht="12.75" hidden="false" customHeight="false" outlineLevel="0" collapsed="false">
      <c r="B719" s="99"/>
      <c r="H719" s="98"/>
      <c r="I719" s="101"/>
    </row>
    <row r="720" customFormat="false" ht="12.75" hidden="false" customHeight="false" outlineLevel="0" collapsed="false">
      <c r="B720" s="99"/>
      <c r="H720" s="98"/>
      <c r="I720" s="101"/>
    </row>
    <row r="721" customFormat="false" ht="12.75" hidden="false" customHeight="false" outlineLevel="0" collapsed="false">
      <c r="B721" s="99"/>
      <c r="H721" s="98"/>
      <c r="I721" s="101"/>
    </row>
    <row r="722" customFormat="false" ht="12.75" hidden="false" customHeight="false" outlineLevel="0" collapsed="false">
      <c r="B722" s="99"/>
      <c r="H722" s="98"/>
      <c r="I722" s="101"/>
    </row>
    <row r="723" customFormat="false" ht="12.75" hidden="false" customHeight="false" outlineLevel="0" collapsed="false">
      <c r="B723" s="99"/>
      <c r="H723" s="98"/>
      <c r="I723" s="101"/>
    </row>
    <row r="724" customFormat="false" ht="12.75" hidden="false" customHeight="false" outlineLevel="0" collapsed="false">
      <c r="B724" s="99"/>
      <c r="H724" s="98"/>
      <c r="I724" s="101"/>
    </row>
    <row r="725" customFormat="false" ht="12.75" hidden="false" customHeight="false" outlineLevel="0" collapsed="false">
      <c r="B725" s="99"/>
      <c r="H725" s="98"/>
      <c r="I725" s="101"/>
    </row>
    <row r="726" customFormat="false" ht="12.75" hidden="false" customHeight="false" outlineLevel="0" collapsed="false">
      <c r="B726" s="99"/>
      <c r="H726" s="98"/>
      <c r="I726" s="101"/>
    </row>
    <row r="727" customFormat="false" ht="12.75" hidden="false" customHeight="false" outlineLevel="0" collapsed="false">
      <c r="B727" s="99"/>
      <c r="H727" s="98"/>
      <c r="I727" s="101"/>
    </row>
    <row r="728" customFormat="false" ht="12.75" hidden="false" customHeight="false" outlineLevel="0" collapsed="false">
      <c r="B728" s="99"/>
      <c r="H728" s="98"/>
      <c r="I728" s="101"/>
    </row>
    <row r="729" customFormat="false" ht="12.75" hidden="false" customHeight="false" outlineLevel="0" collapsed="false">
      <c r="B729" s="99"/>
      <c r="H729" s="98"/>
      <c r="I729" s="101"/>
    </row>
    <row r="730" customFormat="false" ht="12.75" hidden="false" customHeight="false" outlineLevel="0" collapsed="false">
      <c r="B730" s="99"/>
      <c r="H730" s="98"/>
      <c r="I730" s="101"/>
    </row>
    <row r="731" customFormat="false" ht="12.75" hidden="false" customHeight="false" outlineLevel="0" collapsed="false">
      <c r="B731" s="99"/>
      <c r="H731" s="98"/>
      <c r="I731" s="101"/>
    </row>
    <row r="732" customFormat="false" ht="12.75" hidden="false" customHeight="false" outlineLevel="0" collapsed="false">
      <c r="B732" s="99"/>
      <c r="H732" s="98"/>
      <c r="I732" s="101"/>
    </row>
    <row r="733" customFormat="false" ht="12.75" hidden="false" customHeight="false" outlineLevel="0" collapsed="false">
      <c r="B733" s="99"/>
      <c r="H733" s="98"/>
      <c r="I733" s="101"/>
    </row>
    <row r="734" customFormat="false" ht="12.75" hidden="false" customHeight="false" outlineLevel="0" collapsed="false">
      <c r="B734" s="99"/>
      <c r="H734" s="98"/>
      <c r="I734" s="101"/>
    </row>
    <row r="735" customFormat="false" ht="12.75" hidden="false" customHeight="false" outlineLevel="0" collapsed="false">
      <c r="B735" s="99"/>
      <c r="H735" s="98"/>
      <c r="I735" s="101"/>
    </row>
    <row r="736" customFormat="false" ht="12.75" hidden="false" customHeight="false" outlineLevel="0" collapsed="false">
      <c r="B736" s="99"/>
      <c r="H736" s="98"/>
      <c r="I736" s="101"/>
    </row>
    <row r="737" customFormat="false" ht="12.75" hidden="false" customHeight="false" outlineLevel="0" collapsed="false">
      <c r="B737" s="99"/>
      <c r="H737" s="98"/>
      <c r="I737" s="101"/>
    </row>
    <row r="738" customFormat="false" ht="12.75" hidden="false" customHeight="false" outlineLevel="0" collapsed="false">
      <c r="B738" s="99"/>
      <c r="H738" s="98"/>
      <c r="I738" s="101"/>
    </row>
    <row r="739" customFormat="false" ht="12.75" hidden="false" customHeight="false" outlineLevel="0" collapsed="false">
      <c r="B739" s="99"/>
      <c r="H739" s="98"/>
      <c r="I739" s="101"/>
    </row>
    <row r="740" customFormat="false" ht="12.75" hidden="false" customHeight="false" outlineLevel="0" collapsed="false">
      <c r="B740" s="99"/>
      <c r="H740" s="98"/>
      <c r="I740" s="101"/>
    </row>
    <row r="741" customFormat="false" ht="12.75" hidden="false" customHeight="false" outlineLevel="0" collapsed="false">
      <c r="B741" s="99"/>
      <c r="H741" s="98"/>
      <c r="I741" s="101"/>
    </row>
    <row r="742" customFormat="false" ht="12.75" hidden="false" customHeight="false" outlineLevel="0" collapsed="false">
      <c r="B742" s="99"/>
      <c r="H742" s="98"/>
      <c r="I742" s="101"/>
    </row>
    <row r="743" customFormat="false" ht="12.75" hidden="false" customHeight="false" outlineLevel="0" collapsed="false">
      <c r="B743" s="99"/>
      <c r="H743" s="98"/>
      <c r="I743" s="101"/>
    </row>
    <row r="744" customFormat="false" ht="12.75" hidden="false" customHeight="false" outlineLevel="0" collapsed="false">
      <c r="B744" s="99"/>
      <c r="H744" s="98"/>
      <c r="I744" s="101"/>
    </row>
    <row r="745" customFormat="false" ht="12.75" hidden="false" customHeight="false" outlineLevel="0" collapsed="false">
      <c r="B745" s="99"/>
      <c r="H745" s="98"/>
      <c r="I745" s="101"/>
    </row>
    <row r="746" customFormat="false" ht="12.75" hidden="false" customHeight="false" outlineLevel="0" collapsed="false">
      <c r="B746" s="99"/>
      <c r="H746" s="98"/>
      <c r="I746" s="101"/>
    </row>
    <row r="747" customFormat="false" ht="12.75" hidden="false" customHeight="false" outlineLevel="0" collapsed="false">
      <c r="B747" s="99"/>
      <c r="H747" s="98"/>
      <c r="I747" s="101"/>
    </row>
    <row r="748" customFormat="false" ht="12.75" hidden="false" customHeight="false" outlineLevel="0" collapsed="false">
      <c r="B748" s="99"/>
      <c r="H748" s="98"/>
      <c r="I748" s="101"/>
    </row>
    <row r="749" customFormat="false" ht="12.75" hidden="false" customHeight="false" outlineLevel="0" collapsed="false">
      <c r="B749" s="99"/>
      <c r="H749" s="98"/>
      <c r="I749" s="101"/>
    </row>
    <row r="750" customFormat="false" ht="12.75" hidden="false" customHeight="false" outlineLevel="0" collapsed="false">
      <c r="B750" s="99"/>
      <c r="H750" s="98"/>
      <c r="I750" s="101"/>
    </row>
    <row r="751" customFormat="false" ht="12.75" hidden="false" customHeight="false" outlineLevel="0" collapsed="false">
      <c r="B751" s="99"/>
      <c r="H751" s="98"/>
      <c r="I751" s="101"/>
    </row>
    <row r="752" customFormat="false" ht="12.75" hidden="false" customHeight="false" outlineLevel="0" collapsed="false">
      <c r="B752" s="99"/>
      <c r="H752" s="98"/>
      <c r="I752" s="101"/>
    </row>
    <row r="753" customFormat="false" ht="12.75" hidden="false" customHeight="false" outlineLevel="0" collapsed="false">
      <c r="B753" s="99"/>
      <c r="H753" s="98"/>
      <c r="I753" s="101"/>
    </row>
    <row r="754" customFormat="false" ht="12.75" hidden="false" customHeight="false" outlineLevel="0" collapsed="false">
      <c r="B754" s="99"/>
      <c r="H754" s="98"/>
      <c r="I754" s="101"/>
    </row>
    <row r="755" customFormat="false" ht="12.75" hidden="false" customHeight="false" outlineLevel="0" collapsed="false">
      <c r="B755" s="99"/>
      <c r="H755" s="98"/>
      <c r="I755" s="101"/>
    </row>
    <row r="756" customFormat="false" ht="12.75" hidden="false" customHeight="false" outlineLevel="0" collapsed="false">
      <c r="B756" s="99"/>
      <c r="H756" s="98"/>
      <c r="I756" s="101"/>
    </row>
    <row r="757" customFormat="false" ht="12.75" hidden="false" customHeight="false" outlineLevel="0" collapsed="false">
      <c r="B757" s="99"/>
      <c r="H757" s="98"/>
      <c r="I757" s="101"/>
    </row>
    <row r="758" customFormat="false" ht="12.75" hidden="false" customHeight="false" outlineLevel="0" collapsed="false">
      <c r="B758" s="99"/>
      <c r="H758" s="98"/>
      <c r="I758" s="101"/>
    </row>
    <row r="759" customFormat="false" ht="12.75" hidden="false" customHeight="false" outlineLevel="0" collapsed="false">
      <c r="B759" s="99"/>
      <c r="H759" s="98"/>
      <c r="I759" s="101"/>
    </row>
    <row r="760" customFormat="false" ht="12.75" hidden="false" customHeight="false" outlineLevel="0" collapsed="false">
      <c r="B760" s="99"/>
      <c r="H760" s="98"/>
      <c r="I760" s="101"/>
    </row>
    <row r="761" customFormat="false" ht="12.75" hidden="false" customHeight="false" outlineLevel="0" collapsed="false">
      <c r="B761" s="99"/>
      <c r="H761" s="98"/>
      <c r="I761" s="101"/>
    </row>
    <row r="762" customFormat="false" ht="12.75" hidden="false" customHeight="false" outlineLevel="0" collapsed="false">
      <c r="B762" s="99"/>
      <c r="H762" s="98"/>
      <c r="I762" s="101"/>
    </row>
    <row r="763" customFormat="false" ht="12.75" hidden="false" customHeight="false" outlineLevel="0" collapsed="false">
      <c r="B763" s="99"/>
      <c r="H763" s="98"/>
      <c r="I763" s="101"/>
    </row>
    <row r="764" customFormat="false" ht="12.75" hidden="false" customHeight="false" outlineLevel="0" collapsed="false">
      <c r="B764" s="99"/>
      <c r="H764" s="98"/>
      <c r="I764" s="101"/>
    </row>
    <row r="765" customFormat="false" ht="12.75" hidden="false" customHeight="false" outlineLevel="0" collapsed="false">
      <c r="B765" s="99"/>
      <c r="H765" s="98"/>
      <c r="I765" s="101"/>
    </row>
    <row r="766" customFormat="false" ht="12.75" hidden="false" customHeight="false" outlineLevel="0" collapsed="false">
      <c r="B766" s="99"/>
      <c r="H766" s="98"/>
      <c r="I766" s="101"/>
    </row>
    <row r="767" customFormat="false" ht="12.75" hidden="false" customHeight="false" outlineLevel="0" collapsed="false">
      <c r="B767" s="99"/>
      <c r="H767" s="98"/>
      <c r="I767" s="101"/>
    </row>
    <row r="768" customFormat="false" ht="12.75" hidden="false" customHeight="false" outlineLevel="0" collapsed="false">
      <c r="B768" s="99"/>
      <c r="H768" s="98"/>
      <c r="I768" s="101"/>
    </row>
    <row r="769" customFormat="false" ht="12.75" hidden="false" customHeight="false" outlineLevel="0" collapsed="false">
      <c r="B769" s="99"/>
      <c r="H769" s="98"/>
      <c r="I769" s="101"/>
    </row>
    <row r="770" customFormat="false" ht="12.75" hidden="false" customHeight="false" outlineLevel="0" collapsed="false">
      <c r="B770" s="99"/>
      <c r="H770" s="98"/>
      <c r="I770" s="101"/>
    </row>
    <row r="771" customFormat="false" ht="12.75" hidden="false" customHeight="false" outlineLevel="0" collapsed="false">
      <c r="B771" s="99"/>
      <c r="H771" s="98"/>
      <c r="I771" s="101"/>
    </row>
    <row r="772" customFormat="false" ht="12.75" hidden="false" customHeight="false" outlineLevel="0" collapsed="false">
      <c r="B772" s="99"/>
      <c r="H772" s="98"/>
      <c r="I772" s="101"/>
    </row>
    <row r="773" customFormat="false" ht="12.75" hidden="false" customHeight="false" outlineLevel="0" collapsed="false">
      <c r="B773" s="99"/>
      <c r="H773" s="98"/>
      <c r="I773" s="101"/>
    </row>
    <row r="774" customFormat="false" ht="12.75" hidden="false" customHeight="false" outlineLevel="0" collapsed="false">
      <c r="B774" s="99"/>
      <c r="H774" s="98"/>
      <c r="I774" s="101"/>
    </row>
    <row r="775" customFormat="false" ht="12.75" hidden="false" customHeight="false" outlineLevel="0" collapsed="false">
      <c r="B775" s="99"/>
      <c r="H775" s="98"/>
      <c r="I775" s="101"/>
    </row>
    <row r="776" customFormat="false" ht="12.75" hidden="false" customHeight="false" outlineLevel="0" collapsed="false">
      <c r="B776" s="99"/>
      <c r="H776" s="98"/>
      <c r="I776" s="101"/>
    </row>
    <row r="777" customFormat="false" ht="12.75" hidden="false" customHeight="false" outlineLevel="0" collapsed="false">
      <c r="B777" s="99"/>
      <c r="H777" s="98"/>
      <c r="I777" s="101"/>
    </row>
    <row r="778" customFormat="false" ht="12.75" hidden="false" customHeight="false" outlineLevel="0" collapsed="false">
      <c r="B778" s="99"/>
      <c r="H778" s="98"/>
      <c r="I778" s="101"/>
    </row>
    <row r="779" customFormat="false" ht="12.75" hidden="false" customHeight="false" outlineLevel="0" collapsed="false">
      <c r="B779" s="99"/>
      <c r="H779" s="98"/>
      <c r="I779" s="101"/>
    </row>
    <row r="780" customFormat="false" ht="12.75" hidden="false" customHeight="false" outlineLevel="0" collapsed="false">
      <c r="B780" s="99"/>
      <c r="H780" s="98"/>
      <c r="I780" s="101"/>
    </row>
    <row r="781" customFormat="false" ht="12.75" hidden="false" customHeight="false" outlineLevel="0" collapsed="false">
      <c r="B781" s="99"/>
      <c r="H781" s="98"/>
      <c r="I781" s="101"/>
    </row>
    <row r="782" customFormat="false" ht="12.75" hidden="false" customHeight="false" outlineLevel="0" collapsed="false">
      <c r="B782" s="99"/>
      <c r="H782" s="98"/>
      <c r="I782" s="101"/>
    </row>
    <row r="783" customFormat="false" ht="12.75" hidden="false" customHeight="false" outlineLevel="0" collapsed="false">
      <c r="B783" s="99"/>
      <c r="H783" s="98"/>
      <c r="I783" s="101"/>
    </row>
    <row r="784" customFormat="false" ht="12.75" hidden="false" customHeight="false" outlineLevel="0" collapsed="false">
      <c r="B784" s="99"/>
      <c r="H784" s="98"/>
      <c r="I784" s="101"/>
    </row>
    <row r="785" customFormat="false" ht="12.75" hidden="false" customHeight="false" outlineLevel="0" collapsed="false">
      <c r="B785" s="99"/>
      <c r="H785" s="98"/>
      <c r="I785" s="101"/>
    </row>
    <row r="786" customFormat="false" ht="12.75" hidden="false" customHeight="false" outlineLevel="0" collapsed="false">
      <c r="B786" s="99"/>
      <c r="H786" s="98"/>
      <c r="I786" s="101"/>
    </row>
    <row r="787" customFormat="false" ht="12.75" hidden="false" customHeight="false" outlineLevel="0" collapsed="false">
      <c r="B787" s="99"/>
      <c r="H787" s="98"/>
      <c r="I787" s="101"/>
    </row>
    <row r="788" customFormat="false" ht="12.75" hidden="false" customHeight="false" outlineLevel="0" collapsed="false">
      <c r="B788" s="99"/>
      <c r="H788" s="98"/>
      <c r="I788" s="101"/>
    </row>
    <row r="789" customFormat="false" ht="12.75" hidden="false" customHeight="false" outlineLevel="0" collapsed="false">
      <c r="B789" s="99"/>
      <c r="H789" s="98"/>
      <c r="I789" s="101"/>
    </row>
    <row r="790" customFormat="false" ht="12.75" hidden="false" customHeight="false" outlineLevel="0" collapsed="false">
      <c r="B790" s="99"/>
      <c r="H790" s="98"/>
      <c r="I790" s="101"/>
    </row>
    <row r="791" customFormat="false" ht="12.75" hidden="false" customHeight="false" outlineLevel="0" collapsed="false">
      <c r="B791" s="99"/>
      <c r="H791" s="98"/>
      <c r="I791" s="101"/>
    </row>
    <row r="792" customFormat="false" ht="12.75" hidden="false" customHeight="false" outlineLevel="0" collapsed="false">
      <c r="B792" s="99"/>
      <c r="H792" s="98"/>
      <c r="I792" s="101"/>
    </row>
    <row r="793" customFormat="false" ht="12.75" hidden="false" customHeight="false" outlineLevel="0" collapsed="false">
      <c r="B793" s="99"/>
      <c r="H793" s="98"/>
      <c r="I793" s="101"/>
    </row>
    <row r="794" customFormat="false" ht="12.75" hidden="false" customHeight="false" outlineLevel="0" collapsed="false">
      <c r="B794" s="99"/>
      <c r="H794" s="98"/>
      <c r="I794" s="101"/>
    </row>
    <row r="795" customFormat="false" ht="12.75" hidden="false" customHeight="false" outlineLevel="0" collapsed="false">
      <c r="B795" s="99"/>
      <c r="H795" s="98"/>
      <c r="I795" s="101"/>
    </row>
    <row r="796" customFormat="false" ht="12.75" hidden="false" customHeight="false" outlineLevel="0" collapsed="false">
      <c r="B796" s="99"/>
      <c r="H796" s="98"/>
      <c r="I796" s="101"/>
    </row>
    <row r="797" customFormat="false" ht="12.75" hidden="false" customHeight="false" outlineLevel="0" collapsed="false">
      <c r="B797" s="99"/>
      <c r="H797" s="98"/>
      <c r="I797" s="101"/>
    </row>
    <row r="798" customFormat="false" ht="12.75" hidden="false" customHeight="false" outlineLevel="0" collapsed="false">
      <c r="B798" s="99"/>
      <c r="H798" s="98"/>
      <c r="I798" s="101"/>
    </row>
    <row r="799" customFormat="false" ht="12.75" hidden="false" customHeight="false" outlineLevel="0" collapsed="false">
      <c r="B799" s="99"/>
      <c r="H799" s="98"/>
      <c r="I799" s="101"/>
    </row>
    <row r="800" customFormat="false" ht="12.75" hidden="false" customHeight="false" outlineLevel="0" collapsed="false">
      <c r="B800" s="99"/>
      <c r="H800" s="98"/>
      <c r="I800" s="101"/>
    </row>
    <row r="801" customFormat="false" ht="12.75" hidden="false" customHeight="false" outlineLevel="0" collapsed="false">
      <c r="B801" s="99"/>
      <c r="H801" s="98"/>
      <c r="I801" s="101"/>
    </row>
    <row r="802" customFormat="false" ht="12.75" hidden="false" customHeight="false" outlineLevel="0" collapsed="false">
      <c r="B802" s="99"/>
      <c r="H802" s="98"/>
      <c r="I802" s="101"/>
    </row>
    <row r="803" customFormat="false" ht="12.75" hidden="false" customHeight="false" outlineLevel="0" collapsed="false">
      <c r="B803" s="99"/>
      <c r="H803" s="98"/>
      <c r="I803" s="101"/>
    </row>
    <row r="804" customFormat="false" ht="12.75" hidden="false" customHeight="false" outlineLevel="0" collapsed="false">
      <c r="B804" s="99"/>
      <c r="H804" s="98"/>
      <c r="I804" s="101"/>
    </row>
    <row r="805" customFormat="false" ht="12.75" hidden="false" customHeight="false" outlineLevel="0" collapsed="false">
      <c r="B805" s="99"/>
      <c r="H805" s="98"/>
      <c r="I805" s="101"/>
    </row>
    <row r="806" customFormat="false" ht="12.75" hidden="false" customHeight="false" outlineLevel="0" collapsed="false">
      <c r="B806" s="99"/>
      <c r="H806" s="98"/>
      <c r="I806" s="101"/>
    </row>
    <row r="807" customFormat="false" ht="12.75" hidden="false" customHeight="false" outlineLevel="0" collapsed="false">
      <c r="B807" s="99"/>
      <c r="H807" s="98"/>
      <c r="I807" s="101"/>
    </row>
    <row r="808" customFormat="false" ht="12.75" hidden="false" customHeight="false" outlineLevel="0" collapsed="false">
      <c r="B808" s="99"/>
      <c r="H808" s="98"/>
      <c r="I808" s="101"/>
    </row>
    <row r="809" customFormat="false" ht="12.75" hidden="false" customHeight="false" outlineLevel="0" collapsed="false">
      <c r="B809" s="99"/>
      <c r="H809" s="98"/>
      <c r="I809" s="101"/>
    </row>
    <row r="810" customFormat="false" ht="12.75" hidden="false" customHeight="false" outlineLevel="0" collapsed="false">
      <c r="B810" s="99"/>
      <c r="H810" s="98"/>
      <c r="I810" s="101"/>
    </row>
    <row r="811" customFormat="false" ht="12.75" hidden="false" customHeight="false" outlineLevel="0" collapsed="false">
      <c r="B811" s="99"/>
      <c r="H811" s="98"/>
      <c r="I811" s="101"/>
    </row>
    <row r="812" customFormat="false" ht="12.75" hidden="false" customHeight="false" outlineLevel="0" collapsed="false">
      <c r="B812" s="99"/>
      <c r="H812" s="98"/>
      <c r="I812" s="101"/>
    </row>
    <row r="813" customFormat="false" ht="12.75" hidden="false" customHeight="false" outlineLevel="0" collapsed="false">
      <c r="B813" s="99"/>
      <c r="H813" s="98"/>
      <c r="I813" s="101"/>
    </row>
    <row r="814" customFormat="false" ht="12.75" hidden="false" customHeight="false" outlineLevel="0" collapsed="false">
      <c r="B814" s="99"/>
      <c r="H814" s="98"/>
      <c r="I814" s="101"/>
    </row>
    <row r="815" customFormat="false" ht="12.75" hidden="false" customHeight="false" outlineLevel="0" collapsed="false">
      <c r="B815" s="99"/>
      <c r="H815" s="98"/>
      <c r="I815" s="101"/>
    </row>
    <row r="816" customFormat="false" ht="12.75" hidden="false" customHeight="false" outlineLevel="0" collapsed="false">
      <c r="B816" s="99"/>
      <c r="H816" s="98"/>
      <c r="I816" s="101"/>
    </row>
    <row r="817" customFormat="false" ht="12.75" hidden="false" customHeight="false" outlineLevel="0" collapsed="false">
      <c r="B817" s="99"/>
      <c r="H817" s="98"/>
      <c r="I817" s="101"/>
    </row>
    <row r="818" customFormat="false" ht="12.75" hidden="false" customHeight="false" outlineLevel="0" collapsed="false">
      <c r="B818" s="99"/>
      <c r="H818" s="98"/>
      <c r="I818" s="101"/>
    </row>
    <row r="819" customFormat="false" ht="12.75" hidden="false" customHeight="false" outlineLevel="0" collapsed="false">
      <c r="B819" s="99"/>
      <c r="H819" s="98"/>
      <c r="I819" s="101"/>
    </row>
    <row r="820" customFormat="false" ht="12.75" hidden="false" customHeight="false" outlineLevel="0" collapsed="false">
      <c r="B820" s="99"/>
      <c r="H820" s="98"/>
      <c r="I820" s="101"/>
    </row>
    <row r="821" customFormat="false" ht="12.75" hidden="false" customHeight="false" outlineLevel="0" collapsed="false">
      <c r="B821" s="99"/>
      <c r="H821" s="98"/>
      <c r="I821" s="101"/>
    </row>
    <row r="822" customFormat="false" ht="12.75" hidden="false" customHeight="false" outlineLevel="0" collapsed="false">
      <c r="B822" s="99"/>
      <c r="H822" s="98"/>
      <c r="I822" s="101"/>
    </row>
    <row r="823" customFormat="false" ht="12.75" hidden="false" customHeight="false" outlineLevel="0" collapsed="false">
      <c r="B823" s="99"/>
      <c r="H823" s="98"/>
      <c r="I823" s="101"/>
    </row>
    <row r="824" customFormat="false" ht="12.75" hidden="false" customHeight="false" outlineLevel="0" collapsed="false">
      <c r="B824" s="99"/>
      <c r="H824" s="98"/>
      <c r="I824" s="101"/>
    </row>
    <row r="825" customFormat="false" ht="12.75" hidden="false" customHeight="false" outlineLevel="0" collapsed="false">
      <c r="B825" s="99"/>
      <c r="H825" s="98"/>
      <c r="I825" s="101"/>
    </row>
    <row r="826" customFormat="false" ht="12.75" hidden="false" customHeight="false" outlineLevel="0" collapsed="false">
      <c r="B826" s="99"/>
      <c r="H826" s="98"/>
      <c r="I826" s="101"/>
    </row>
    <row r="827" customFormat="false" ht="12.75" hidden="false" customHeight="false" outlineLevel="0" collapsed="false">
      <c r="B827" s="99"/>
      <c r="H827" s="98"/>
      <c r="I827" s="101"/>
    </row>
    <row r="828" customFormat="false" ht="12.75" hidden="false" customHeight="false" outlineLevel="0" collapsed="false">
      <c r="B828" s="99"/>
      <c r="H828" s="98"/>
      <c r="I828" s="101"/>
    </row>
    <row r="829" customFormat="false" ht="12.75" hidden="false" customHeight="false" outlineLevel="0" collapsed="false">
      <c r="B829" s="99"/>
      <c r="H829" s="98"/>
      <c r="I829" s="101"/>
    </row>
    <row r="830" customFormat="false" ht="12.75" hidden="false" customHeight="false" outlineLevel="0" collapsed="false">
      <c r="B830" s="99"/>
      <c r="H830" s="98"/>
      <c r="I830" s="101"/>
    </row>
    <row r="831" customFormat="false" ht="12.75" hidden="false" customHeight="false" outlineLevel="0" collapsed="false">
      <c r="B831" s="99"/>
      <c r="H831" s="98"/>
      <c r="I831" s="101"/>
    </row>
    <row r="832" customFormat="false" ht="12.75" hidden="false" customHeight="false" outlineLevel="0" collapsed="false">
      <c r="B832" s="99"/>
      <c r="H832" s="98"/>
      <c r="I832" s="101"/>
    </row>
    <row r="833" customFormat="false" ht="12.75" hidden="false" customHeight="false" outlineLevel="0" collapsed="false">
      <c r="B833" s="99"/>
      <c r="H833" s="98"/>
      <c r="I833" s="101"/>
    </row>
    <row r="834" customFormat="false" ht="12.75" hidden="false" customHeight="false" outlineLevel="0" collapsed="false">
      <c r="B834" s="99"/>
      <c r="H834" s="98"/>
      <c r="I834" s="101"/>
    </row>
    <row r="835" customFormat="false" ht="12.75" hidden="false" customHeight="false" outlineLevel="0" collapsed="false">
      <c r="B835" s="99"/>
      <c r="H835" s="98"/>
      <c r="I835" s="101"/>
    </row>
    <row r="836" customFormat="false" ht="12.75" hidden="false" customHeight="false" outlineLevel="0" collapsed="false">
      <c r="B836" s="99"/>
      <c r="H836" s="98"/>
      <c r="I836" s="101"/>
    </row>
    <row r="837" customFormat="false" ht="12.75" hidden="false" customHeight="false" outlineLevel="0" collapsed="false">
      <c r="B837" s="99"/>
      <c r="H837" s="98"/>
      <c r="I837" s="101"/>
    </row>
    <row r="838" customFormat="false" ht="12.75" hidden="false" customHeight="false" outlineLevel="0" collapsed="false">
      <c r="B838" s="99"/>
      <c r="H838" s="98"/>
      <c r="I838" s="101"/>
    </row>
    <row r="839" customFormat="false" ht="12.75" hidden="false" customHeight="false" outlineLevel="0" collapsed="false">
      <c r="B839" s="99"/>
      <c r="H839" s="98"/>
      <c r="I839" s="101"/>
    </row>
    <row r="840" customFormat="false" ht="12.75" hidden="false" customHeight="false" outlineLevel="0" collapsed="false">
      <c r="B840" s="99"/>
      <c r="H840" s="98"/>
      <c r="I840" s="101"/>
    </row>
    <row r="841" customFormat="false" ht="12.75" hidden="false" customHeight="false" outlineLevel="0" collapsed="false">
      <c r="B841" s="99"/>
      <c r="H841" s="98"/>
      <c r="I841" s="101"/>
    </row>
    <row r="842" customFormat="false" ht="12.75" hidden="false" customHeight="false" outlineLevel="0" collapsed="false">
      <c r="B842" s="99"/>
      <c r="H842" s="98"/>
      <c r="I842" s="101"/>
    </row>
    <row r="843" customFormat="false" ht="12.75" hidden="false" customHeight="false" outlineLevel="0" collapsed="false">
      <c r="B843" s="99"/>
      <c r="H843" s="98"/>
      <c r="I843" s="101"/>
    </row>
    <row r="844" customFormat="false" ht="12.75" hidden="false" customHeight="false" outlineLevel="0" collapsed="false">
      <c r="B844" s="99"/>
      <c r="H844" s="98"/>
      <c r="I844" s="101"/>
    </row>
    <row r="845" customFormat="false" ht="12.75" hidden="false" customHeight="false" outlineLevel="0" collapsed="false">
      <c r="B845" s="99"/>
      <c r="H845" s="98"/>
      <c r="I845" s="101"/>
    </row>
    <row r="846" customFormat="false" ht="12.75" hidden="false" customHeight="false" outlineLevel="0" collapsed="false">
      <c r="B846" s="99"/>
      <c r="H846" s="98"/>
      <c r="I846" s="101"/>
    </row>
    <row r="847" customFormat="false" ht="12.75" hidden="false" customHeight="false" outlineLevel="0" collapsed="false">
      <c r="B847" s="99"/>
      <c r="H847" s="98"/>
      <c r="I847" s="101"/>
    </row>
    <row r="848" customFormat="false" ht="12.75" hidden="false" customHeight="false" outlineLevel="0" collapsed="false">
      <c r="B848" s="99"/>
      <c r="H848" s="98"/>
      <c r="I848" s="101"/>
    </row>
    <row r="849" customFormat="false" ht="12.75" hidden="false" customHeight="false" outlineLevel="0" collapsed="false">
      <c r="B849" s="99"/>
      <c r="H849" s="98"/>
      <c r="I849" s="101"/>
    </row>
    <row r="850" customFormat="false" ht="12.75" hidden="false" customHeight="false" outlineLevel="0" collapsed="false">
      <c r="B850" s="99"/>
      <c r="H850" s="98"/>
      <c r="I850" s="101"/>
    </row>
    <row r="851" customFormat="false" ht="12.75" hidden="false" customHeight="false" outlineLevel="0" collapsed="false">
      <c r="B851" s="99"/>
      <c r="H851" s="98"/>
      <c r="I851" s="101"/>
    </row>
    <row r="852" customFormat="false" ht="12.75" hidden="false" customHeight="false" outlineLevel="0" collapsed="false">
      <c r="B852" s="99"/>
      <c r="H852" s="98"/>
      <c r="I852" s="101"/>
    </row>
    <row r="853" customFormat="false" ht="12.75" hidden="false" customHeight="false" outlineLevel="0" collapsed="false">
      <c r="B853" s="99"/>
      <c r="H853" s="98"/>
      <c r="I853" s="101"/>
    </row>
    <row r="854" customFormat="false" ht="12.75" hidden="false" customHeight="false" outlineLevel="0" collapsed="false">
      <c r="B854" s="99"/>
      <c r="H854" s="98"/>
      <c r="I854" s="101"/>
    </row>
    <row r="855" customFormat="false" ht="12.75" hidden="false" customHeight="false" outlineLevel="0" collapsed="false">
      <c r="B855" s="99"/>
      <c r="H855" s="98"/>
      <c r="I855" s="101"/>
    </row>
    <row r="856" customFormat="false" ht="12.75" hidden="false" customHeight="false" outlineLevel="0" collapsed="false">
      <c r="B856" s="99"/>
      <c r="H856" s="98"/>
      <c r="I856" s="101"/>
    </row>
    <row r="857" customFormat="false" ht="12.75" hidden="false" customHeight="false" outlineLevel="0" collapsed="false">
      <c r="B857" s="99"/>
      <c r="H857" s="98"/>
      <c r="I857" s="101"/>
    </row>
    <row r="858" customFormat="false" ht="12.75" hidden="false" customHeight="false" outlineLevel="0" collapsed="false">
      <c r="B858" s="99"/>
      <c r="H858" s="98"/>
      <c r="I858" s="101"/>
    </row>
    <row r="859" customFormat="false" ht="12.75" hidden="false" customHeight="false" outlineLevel="0" collapsed="false">
      <c r="B859" s="99"/>
      <c r="H859" s="98"/>
      <c r="I859" s="101"/>
    </row>
    <row r="860" customFormat="false" ht="12.75" hidden="false" customHeight="false" outlineLevel="0" collapsed="false">
      <c r="B860" s="99"/>
      <c r="H860" s="98"/>
      <c r="I860" s="101"/>
    </row>
    <row r="861" customFormat="false" ht="12.75" hidden="false" customHeight="false" outlineLevel="0" collapsed="false">
      <c r="B861" s="99"/>
      <c r="H861" s="98"/>
      <c r="I861" s="101"/>
    </row>
    <row r="862" customFormat="false" ht="12.75" hidden="false" customHeight="false" outlineLevel="0" collapsed="false">
      <c r="B862" s="99"/>
      <c r="H862" s="98"/>
      <c r="I862" s="101"/>
    </row>
    <row r="863" customFormat="false" ht="12.75" hidden="false" customHeight="false" outlineLevel="0" collapsed="false">
      <c r="B863" s="99"/>
      <c r="H863" s="98"/>
      <c r="I863" s="101"/>
    </row>
    <row r="864" customFormat="false" ht="12.75" hidden="false" customHeight="false" outlineLevel="0" collapsed="false">
      <c r="B864" s="99"/>
      <c r="H864" s="98"/>
      <c r="I864" s="101"/>
    </row>
    <row r="865" customFormat="false" ht="12.75" hidden="false" customHeight="false" outlineLevel="0" collapsed="false">
      <c r="B865" s="99"/>
      <c r="H865" s="98"/>
      <c r="I865" s="101"/>
    </row>
    <row r="866" customFormat="false" ht="12.75" hidden="false" customHeight="false" outlineLevel="0" collapsed="false">
      <c r="B866" s="99"/>
      <c r="H866" s="98"/>
      <c r="I866" s="101"/>
    </row>
    <row r="867" customFormat="false" ht="12.75" hidden="false" customHeight="false" outlineLevel="0" collapsed="false">
      <c r="B867" s="99"/>
      <c r="H867" s="98"/>
      <c r="I867" s="101"/>
    </row>
    <row r="868" customFormat="false" ht="12.75" hidden="false" customHeight="false" outlineLevel="0" collapsed="false">
      <c r="B868" s="99"/>
      <c r="H868" s="98"/>
      <c r="I868" s="101"/>
    </row>
    <row r="869" customFormat="false" ht="12.75" hidden="false" customHeight="false" outlineLevel="0" collapsed="false">
      <c r="B869" s="99"/>
      <c r="H869" s="98"/>
      <c r="I869" s="101"/>
    </row>
    <row r="870" customFormat="false" ht="12.75" hidden="false" customHeight="false" outlineLevel="0" collapsed="false">
      <c r="B870" s="99"/>
      <c r="H870" s="98"/>
      <c r="I870" s="101"/>
    </row>
    <row r="871" customFormat="false" ht="12.75" hidden="false" customHeight="false" outlineLevel="0" collapsed="false">
      <c r="B871" s="99"/>
      <c r="H871" s="98"/>
      <c r="I871" s="101"/>
    </row>
    <row r="872" customFormat="false" ht="12.75" hidden="false" customHeight="false" outlineLevel="0" collapsed="false">
      <c r="B872" s="99"/>
      <c r="H872" s="98"/>
      <c r="I872" s="101"/>
    </row>
    <row r="873" customFormat="false" ht="12.75" hidden="false" customHeight="false" outlineLevel="0" collapsed="false">
      <c r="B873" s="99"/>
      <c r="H873" s="98"/>
      <c r="I873" s="101"/>
    </row>
    <row r="874" customFormat="false" ht="12.75" hidden="false" customHeight="false" outlineLevel="0" collapsed="false">
      <c r="B874" s="99"/>
      <c r="H874" s="98"/>
      <c r="I874" s="101"/>
    </row>
    <row r="875" customFormat="false" ht="12.75" hidden="false" customHeight="false" outlineLevel="0" collapsed="false">
      <c r="B875" s="99"/>
      <c r="H875" s="98"/>
      <c r="I875" s="101"/>
    </row>
    <row r="876" customFormat="false" ht="12.75" hidden="false" customHeight="false" outlineLevel="0" collapsed="false">
      <c r="B876" s="99"/>
      <c r="H876" s="98"/>
      <c r="I876" s="101"/>
    </row>
    <row r="877" customFormat="false" ht="12.75" hidden="false" customHeight="false" outlineLevel="0" collapsed="false">
      <c r="B877" s="99"/>
      <c r="H877" s="98"/>
      <c r="I877" s="101"/>
    </row>
    <row r="878" customFormat="false" ht="12.75" hidden="false" customHeight="false" outlineLevel="0" collapsed="false">
      <c r="B878" s="99"/>
      <c r="H878" s="98"/>
      <c r="I878" s="101"/>
    </row>
    <row r="879" customFormat="false" ht="12.75" hidden="false" customHeight="false" outlineLevel="0" collapsed="false">
      <c r="B879" s="99"/>
      <c r="H879" s="98"/>
      <c r="I879" s="101"/>
    </row>
    <row r="880" customFormat="false" ht="12.75" hidden="false" customHeight="false" outlineLevel="0" collapsed="false">
      <c r="B880" s="99"/>
      <c r="H880" s="98"/>
      <c r="I880" s="101"/>
    </row>
    <row r="881" customFormat="false" ht="12.75" hidden="false" customHeight="false" outlineLevel="0" collapsed="false">
      <c r="B881" s="99"/>
      <c r="H881" s="98"/>
      <c r="I881" s="101"/>
    </row>
    <row r="882" customFormat="false" ht="12.75" hidden="false" customHeight="false" outlineLevel="0" collapsed="false">
      <c r="B882" s="99"/>
      <c r="H882" s="98"/>
      <c r="I882" s="101"/>
    </row>
    <row r="883" customFormat="false" ht="12.75" hidden="false" customHeight="false" outlineLevel="0" collapsed="false">
      <c r="B883" s="99"/>
      <c r="H883" s="98"/>
      <c r="I883" s="101"/>
    </row>
    <row r="884" customFormat="false" ht="12.75" hidden="false" customHeight="false" outlineLevel="0" collapsed="false">
      <c r="B884" s="99"/>
      <c r="H884" s="98"/>
      <c r="I884" s="101"/>
    </row>
    <row r="885" customFormat="false" ht="12.75" hidden="false" customHeight="false" outlineLevel="0" collapsed="false">
      <c r="B885" s="99"/>
      <c r="H885" s="98"/>
      <c r="I885" s="101"/>
    </row>
    <row r="886" customFormat="false" ht="12.75" hidden="false" customHeight="false" outlineLevel="0" collapsed="false">
      <c r="B886" s="99"/>
      <c r="H886" s="98"/>
      <c r="I886" s="101"/>
    </row>
    <row r="887" customFormat="false" ht="12.75" hidden="false" customHeight="false" outlineLevel="0" collapsed="false">
      <c r="B887" s="99"/>
      <c r="H887" s="98"/>
      <c r="I887" s="101"/>
    </row>
    <row r="888" customFormat="false" ht="12.75" hidden="false" customHeight="false" outlineLevel="0" collapsed="false">
      <c r="B888" s="99"/>
      <c r="H888" s="98"/>
      <c r="I888" s="101"/>
    </row>
    <row r="889" customFormat="false" ht="12.75" hidden="false" customHeight="false" outlineLevel="0" collapsed="false">
      <c r="B889" s="99"/>
      <c r="H889" s="98"/>
      <c r="I889" s="101"/>
    </row>
    <row r="890" customFormat="false" ht="12.75" hidden="false" customHeight="false" outlineLevel="0" collapsed="false">
      <c r="B890" s="99"/>
      <c r="H890" s="98"/>
      <c r="I890" s="101"/>
    </row>
    <row r="891" customFormat="false" ht="12.75" hidden="false" customHeight="false" outlineLevel="0" collapsed="false">
      <c r="B891" s="99"/>
      <c r="H891" s="98"/>
      <c r="I891" s="101"/>
    </row>
    <row r="892" customFormat="false" ht="12.75" hidden="false" customHeight="false" outlineLevel="0" collapsed="false">
      <c r="B892" s="99"/>
      <c r="H892" s="98"/>
      <c r="I892" s="101"/>
    </row>
    <row r="893" customFormat="false" ht="12.75" hidden="false" customHeight="false" outlineLevel="0" collapsed="false">
      <c r="B893" s="99"/>
      <c r="H893" s="98"/>
      <c r="I893" s="101"/>
    </row>
    <row r="894" customFormat="false" ht="12.75" hidden="false" customHeight="false" outlineLevel="0" collapsed="false">
      <c r="B894" s="99"/>
      <c r="H894" s="98"/>
      <c r="I894" s="101"/>
    </row>
    <row r="895" customFormat="false" ht="12.75" hidden="false" customHeight="false" outlineLevel="0" collapsed="false">
      <c r="B895" s="99"/>
      <c r="H895" s="98"/>
      <c r="I895" s="101"/>
    </row>
    <row r="896" customFormat="false" ht="12.75" hidden="false" customHeight="false" outlineLevel="0" collapsed="false">
      <c r="B896" s="99"/>
      <c r="H896" s="98"/>
      <c r="I896" s="101"/>
    </row>
    <row r="897" customFormat="false" ht="12.75" hidden="false" customHeight="false" outlineLevel="0" collapsed="false">
      <c r="B897" s="99"/>
      <c r="H897" s="98"/>
      <c r="I897" s="101"/>
    </row>
    <row r="898" customFormat="false" ht="12.75" hidden="false" customHeight="false" outlineLevel="0" collapsed="false">
      <c r="B898" s="99"/>
      <c r="H898" s="98"/>
      <c r="I898" s="101"/>
    </row>
    <row r="899" customFormat="false" ht="12.75" hidden="false" customHeight="false" outlineLevel="0" collapsed="false">
      <c r="B899" s="99"/>
      <c r="H899" s="98"/>
      <c r="I899" s="101"/>
    </row>
    <row r="900" customFormat="false" ht="12.75" hidden="false" customHeight="false" outlineLevel="0" collapsed="false">
      <c r="B900" s="99"/>
      <c r="H900" s="98"/>
      <c r="I900" s="101"/>
    </row>
    <row r="901" customFormat="false" ht="12.75" hidden="false" customHeight="false" outlineLevel="0" collapsed="false">
      <c r="B901" s="99"/>
      <c r="H901" s="98"/>
      <c r="I901" s="101"/>
    </row>
    <row r="902" customFormat="false" ht="12.75" hidden="false" customHeight="false" outlineLevel="0" collapsed="false">
      <c r="B902" s="99"/>
      <c r="H902" s="98"/>
      <c r="I902" s="101"/>
    </row>
    <row r="903" customFormat="false" ht="12.75" hidden="false" customHeight="false" outlineLevel="0" collapsed="false">
      <c r="B903" s="99"/>
      <c r="H903" s="98"/>
      <c r="I903" s="101"/>
    </row>
    <row r="904" customFormat="false" ht="12.75" hidden="false" customHeight="false" outlineLevel="0" collapsed="false">
      <c r="B904" s="99"/>
      <c r="H904" s="98"/>
      <c r="I904" s="101"/>
    </row>
    <row r="905" customFormat="false" ht="12.75" hidden="false" customHeight="false" outlineLevel="0" collapsed="false">
      <c r="B905" s="99"/>
      <c r="H905" s="98"/>
      <c r="I905" s="101"/>
    </row>
    <row r="906" customFormat="false" ht="12.75" hidden="false" customHeight="false" outlineLevel="0" collapsed="false">
      <c r="B906" s="99"/>
      <c r="H906" s="98"/>
      <c r="I906" s="101"/>
    </row>
    <row r="907" customFormat="false" ht="12.75" hidden="false" customHeight="false" outlineLevel="0" collapsed="false">
      <c r="B907" s="99"/>
      <c r="H907" s="98"/>
      <c r="I907" s="101"/>
    </row>
    <row r="908" customFormat="false" ht="12.75" hidden="false" customHeight="false" outlineLevel="0" collapsed="false">
      <c r="B908" s="99"/>
      <c r="H908" s="98"/>
      <c r="I908" s="101"/>
    </row>
    <row r="909" customFormat="false" ht="12.75" hidden="false" customHeight="false" outlineLevel="0" collapsed="false">
      <c r="B909" s="99"/>
      <c r="H909" s="98"/>
      <c r="I909" s="101"/>
    </row>
    <row r="910" customFormat="false" ht="12.75" hidden="false" customHeight="false" outlineLevel="0" collapsed="false">
      <c r="B910" s="99"/>
      <c r="H910" s="98"/>
      <c r="I910" s="101"/>
    </row>
    <row r="911" customFormat="false" ht="12.75" hidden="false" customHeight="false" outlineLevel="0" collapsed="false">
      <c r="B911" s="99"/>
      <c r="H911" s="98"/>
      <c r="I911" s="101"/>
    </row>
    <row r="912" customFormat="false" ht="12.75" hidden="false" customHeight="false" outlineLevel="0" collapsed="false">
      <c r="B912" s="99"/>
      <c r="H912" s="98"/>
      <c r="I912" s="101"/>
    </row>
    <row r="913" customFormat="false" ht="12.75" hidden="false" customHeight="false" outlineLevel="0" collapsed="false">
      <c r="B913" s="99"/>
      <c r="H913" s="98"/>
      <c r="I913" s="101"/>
    </row>
    <row r="914" customFormat="false" ht="12.75" hidden="false" customHeight="false" outlineLevel="0" collapsed="false">
      <c r="B914" s="99"/>
      <c r="H914" s="98"/>
      <c r="I914" s="101"/>
    </row>
    <row r="915" customFormat="false" ht="12.75" hidden="false" customHeight="false" outlineLevel="0" collapsed="false">
      <c r="B915" s="99"/>
      <c r="H915" s="98"/>
      <c r="I915" s="101"/>
    </row>
    <row r="916" customFormat="false" ht="12.75" hidden="false" customHeight="false" outlineLevel="0" collapsed="false">
      <c r="B916" s="99"/>
      <c r="H916" s="98"/>
      <c r="I916" s="101"/>
    </row>
    <row r="917" customFormat="false" ht="12.75" hidden="false" customHeight="false" outlineLevel="0" collapsed="false">
      <c r="B917" s="99"/>
      <c r="H917" s="98"/>
      <c r="I917" s="101"/>
    </row>
    <row r="918" customFormat="false" ht="12.75" hidden="false" customHeight="false" outlineLevel="0" collapsed="false">
      <c r="B918" s="99"/>
      <c r="H918" s="98"/>
      <c r="I918" s="101"/>
    </row>
    <row r="919" customFormat="false" ht="12.75" hidden="false" customHeight="false" outlineLevel="0" collapsed="false">
      <c r="B919" s="99"/>
      <c r="H919" s="98"/>
      <c r="I919" s="101"/>
    </row>
    <row r="920" customFormat="false" ht="12.75" hidden="false" customHeight="false" outlineLevel="0" collapsed="false">
      <c r="B920" s="99"/>
      <c r="H920" s="98"/>
      <c r="I920" s="101"/>
    </row>
    <row r="921" customFormat="false" ht="12.75" hidden="false" customHeight="false" outlineLevel="0" collapsed="false">
      <c r="B921" s="99"/>
      <c r="H921" s="98"/>
      <c r="I921" s="101"/>
    </row>
    <row r="922" customFormat="false" ht="12.75" hidden="false" customHeight="false" outlineLevel="0" collapsed="false">
      <c r="B922" s="99"/>
      <c r="H922" s="98"/>
      <c r="I922" s="101"/>
    </row>
    <row r="923" customFormat="false" ht="12.75" hidden="false" customHeight="false" outlineLevel="0" collapsed="false">
      <c r="B923" s="99"/>
      <c r="H923" s="98"/>
      <c r="I923" s="101"/>
    </row>
    <row r="924" customFormat="false" ht="12.75" hidden="false" customHeight="false" outlineLevel="0" collapsed="false">
      <c r="B924" s="99"/>
      <c r="H924" s="98"/>
      <c r="I924" s="101"/>
    </row>
    <row r="925" customFormat="false" ht="12.75" hidden="false" customHeight="false" outlineLevel="0" collapsed="false">
      <c r="B925" s="99"/>
      <c r="H925" s="98"/>
      <c r="I925" s="101"/>
    </row>
    <row r="926" customFormat="false" ht="12.75" hidden="false" customHeight="false" outlineLevel="0" collapsed="false">
      <c r="B926" s="99"/>
      <c r="H926" s="98"/>
      <c r="I926" s="101"/>
    </row>
    <row r="927" customFormat="false" ht="12.75" hidden="false" customHeight="false" outlineLevel="0" collapsed="false">
      <c r="B927" s="99"/>
      <c r="H927" s="98"/>
      <c r="I927" s="101"/>
    </row>
    <row r="928" customFormat="false" ht="12.75" hidden="false" customHeight="false" outlineLevel="0" collapsed="false">
      <c r="B928" s="99"/>
      <c r="H928" s="98"/>
      <c r="I928" s="101"/>
    </row>
    <row r="929" customFormat="false" ht="12.75" hidden="false" customHeight="false" outlineLevel="0" collapsed="false">
      <c r="B929" s="99"/>
      <c r="H929" s="98"/>
      <c r="I929" s="101"/>
    </row>
    <row r="930" customFormat="false" ht="12.75" hidden="false" customHeight="false" outlineLevel="0" collapsed="false">
      <c r="B930" s="99"/>
      <c r="H930" s="98"/>
      <c r="I930" s="101"/>
    </row>
    <row r="931" customFormat="false" ht="12.75" hidden="false" customHeight="false" outlineLevel="0" collapsed="false">
      <c r="B931" s="99"/>
      <c r="H931" s="98"/>
      <c r="I931" s="101"/>
    </row>
    <row r="932" customFormat="false" ht="12.75" hidden="false" customHeight="false" outlineLevel="0" collapsed="false">
      <c r="B932" s="99"/>
      <c r="H932" s="98"/>
      <c r="I932" s="101"/>
    </row>
    <row r="933" customFormat="false" ht="12.75" hidden="false" customHeight="false" outlineLevel="0" collapsed="false">
      <c r="B933" s="99"/>
      <c r="H933" s="98"/>
      <c r="I933" s="101"/>
    </row>
    <row r="934" customFormat="false" ht="12.75" hidden="false" customHeight="false" outlineLevel="0" collapsed="false">
      <c r="B934" s="99"/>
      <c r="H934" s="98"/>
      <c r="I934" s="101"/>
    </row>
    <row r="935" customFormat="false" ht="12.75" hidden="false" customHeight="false" outlineLevel="0" collapsed="false">
      <c r="B935" s="99"/>
      <c r="H935" s="98"/>
      <c r="I935" s="101"/>
    </row>
    <row r="936" customFormat="false" ht="12.75" hidden="false" customHeight="false" outlineLevel="0" collapsed="false">
      <c r="B936" s="99"/>
      <c r="H936" s="98"/>
      <c r="I936" s="101"/>
    </row>
    <row r="937" customFormat="false" ht="12.75" hidden="false" customHeight="false" outlineLevel="0" collapsed="false">
      <c r="B937" s="99"/>
      <c r="H937" s="98"/>
      <c r="I937" s="101"/>
    </row>
    <row r="938" customFormat="false" ht="12.75" hidden="false" customHeight="false" outlineLevel="0" collapsed="false">
      <c r="B938" s="99"/>
      <c r="H938" s="98"/>
      <c r="I938" s="101"/>
    </row>
    <row r="939" customFormat="false" ht="12.75" hidden="false" customHeight="false" outlineLevel="0" collapsed="false">
      <c r="B939" s="99"/>
      <c r="H939" s="98"/>
      <c r="I939" s="101"/>
    </row>
    <row r="940" customFormat="false" ht="12.75" hidden="false" customHeight="false" outlineLevel="0" collapsed="false">
      <c r="B940" s="99"/>
      <c r="H940" s="98"/>
      <c r="I940" s="101"/>
    </row>
    <row r="941" customFormat="false" ht="12.75" hidden="false" customHeight="false" outlineLevel="0" collapsed="false">
      <c r="B941" s="99"/>
      <c r="H941" s="98"/>
      <c r="I941" s="101"/>
    </row>
    <row r="942" customFormat="false" ht="12.75" hidden="false" customHeight="false" outlineLevel="0" collapsed="false">
      <c r="B942" s="99"/>
      <c r="H942" s="98"/>
      <c r="I942" s="101"/>
    </row>
    <row r="943" customFormat="false" ht="12.75" hidden="false" customHeight="false" outlineLevel="0" collapsed="false">
      <c r="B943" s="99"/>
      <c r="H943" s="98"/>
      <c r="I943" s="101"/>
    </row>
    <row r="944" customFormat="false" ht="12.75" hidden="false" customHeight="false" outlineLevel="0" collapsed="false">
      <c r="B944" s="99"/>
      <c r="H944" s="98"/>
      <c r="I944" s="101"/>
    </row>
    <row r="945" customFormat="false" ht="12.75" hidden="false" customHeight="false" outlineLevel="0" collapsed="false">
      <c r="B945" s="99"/>
      <c r="H945" s="98"/>
      <c r="I945" s="101"/>
    </row>
    <row r="946" customFormat="false" ht="12.75" hidden="false" customHeight="false" outlineLevel="0" collapsed="false">
      <c r="B946" s="99"/>
      <c r="H946" s="98"/>
      <c r="I946" s="101"/>
    </row>
    <row r="947" customFormat="false" ht="12.75" hidden="false" customHeight="false" outlineLevel="0" collapsed="false">
      <c r="B947" s="99"/>
      <c r="H947" s="98"/>
      <c r="I947" s="101"/>
    </row>
    <row r="948" customFormat="false" ht="12.75" hidden="false" customHeight="false" outlineLevel="0" collapsed="false">
      <c r="B948" s="99"/>
      <c r="H948" s="98"/>
      <c r="I948" s="101"/>
    </row>
    <row r="949" customFormat="false" ht="12.75" hidden="false" customHeight="false" outlineLevel="0" collapsed="false">
      <c r="B949" s="99"/>
      <c r="H949" s="98"/>
      <c r="I949" s="101"/>
    </row>
    <row r="950" customFormat="false" ht="12.75" hidden="false" customHeight="false" outlineLevel="0" collapsed="false">
      <c r="B950" s="99"/>
      <c r="H950" s="98"/>
      <c r="I950" s="101"/>
    </row>
    <row r="951" customFormat="false" ht="12.75" hidden="false" customHeight="false" outlineLevel="0" collapsed="false">
      <c r="B951" s="99"/>
      <c r="H951" s="98"/>
      <c r="I951" s="101"/>
    </row>
    <row r="952" customFormat="false" ht="12.75" hidden="false" customHeight="false" outlineLevel="0" collapsed="false">
      <c r="B952" s="99"/>
      <c r="H952" s="98"/>
      <c r="I952" s="101"/>
    </row>
    <row r="953" customFormat="false" ht="12.75" hidden="false" customHeight="false" outlineLevel="0" collapsed="false">
      <c r="B953" s="99"/>
      <c r="H953" s="98"/>
      <c r="I953" s="101"/>
    </row>
    <row r="954" customFormat="false" ht="12.75" hidden="false" customHeight="false" outlineLevel="0" collapsed="false">
      <c r="B954" s="99"/>
      <c r="H954" s="98"/>
      <c r="I954" s="101"/>
    </row>
    <row r="955" customFormat="false" ht="12.75" hidden="false" customHeight="false" outlineLevel="0" collapsed="false">
      <c r="B955" s="99"/>
      <c r="H955" s="98"/>
      <c r="I955" s="101"/>
    </row>
    <row r="956" customFormat="false" ht="12.75" hidden="false" customHeight="false" outlineLevel="0" collapsed="false">
      <c r="B956" s="99"/>
      <c r="H956" s="98"/>
      <c r="I956" s="101"/>
    </row>
    <row r="957" customFormat="false" ht="12.75" hidden="false" customHeight="false" outlineLevel="0" collapsed="false">
      <c r="B957" s="99"/>
      <c r="H957" s="98"/>
      <c r="I957" s="101"/>
    </row>
    <row r="958" customFormat="false" ht="12.75" hidden="false" customHeight="false" outlineLevel="0" collapsed="false">
      <c r="B958" s="99"/>
      <c r="H958" s="98"/>
      <c r="I958" s="101"/>
    </row>
    <row r="959" customFormat="false" ht="12.75" hidden="false" customHeight="false" outlineLevel="0" collapsed="false">
      <c r="B959" s="99"/>
      <c r="H959" s="98"/>
      <c r="I959" s="101"/>
    </row>
    <row r="960" customFormat="false" ht="12.75" hidden="false" customHeight="false" outlineLevel="0" collapsed="false">
      <c r="B960" s="99"/>
      <c r="H960" s="98"/>
      <c r="I960" s="101"/>
    </row>
    <row r="961" customFormat="false" ht="12.75" hidden="false" customHeight="false" outlineLevel="0" collapsed="false">
      <c r="B961" s="99"/>
      <c r="H961" s="98"/>
      <c r="I961" s="101"/>
    </row>
    <row r="962" customFormat="false" ht="12.75" hidden="false" customHeight="false" outlineLevel="0" collapsed="false">
      <c r="B962" s="99"/>
      <c r="H962" s="98"/>
      <c r="I962" s="101"/>
    </row>
    <row r="963" customFormat="false" ht="12.75" hidden="false" customHeight="false" outlineLevel="0" collapsed="false">
      <c r="B963" s="99"/>
      <c r="H963" s="98"/>
      <c r="I963" s="101"/>
    </row>
    <row r="964" customFormat="false" ht="12.75" hidden="false" customHeight="false" outlineLevel="0" collapsed="false">
      <c r="B964" s="99"/>
      <c r="H964" s="98"/>
      <c r="I964" s="101"/>
    </row>
    <row r="965" customFormat="false" ht="12.75" hidden="false" customHeight="false" outlineLevel="0" collapsed="false">
      <c r="B965" s="99"/>
      <c r="H965" s="98"/>
      <c r="I965" s="101"/>
    </row>
    <row r="966" customFormat="false" ht="12.75" hidden="false" customHeight="false" outlineLevel="0" collapsed="false">
      <c r="B966" s="99"/>
      <c r="H966" s="98"/>
      <c r="I966" s="101"/>
    </row>
    <row r="967" customFormat="false" ht="12.75" hidden="false" customHeight="false" outlineLevel="0" collapsed="false">
      <c r="B967" s="99"/>
      <c r="H967" s="98"/>
      <c r="I967" s="101"/>
    </row>
    <row r="968" customFormat="false" ht="12.75" hidden="false" customHeight="false" outlineLevel="0" collapsed="false">
      <c r="B968" s="99"/>
      <c r="H968" s="98"/>
      <c r="I968" s="101"/>
    </row>
    <row r="969" customFormat="false" ht="12.75" hidden="false" customHeight="false" outlineLevel="0" collapsed="false">
      <c r="B969" s="99"/>
      <c r="H969" s="98"/>
      <c r="I969" s="101"/>
    </row>
    <row r="970" customFormat="false" ht="12.75" hidden="false" customHeight="false" outlineLevel="0" collapsed="false">
      <c r="B970" s="99"/>
      <c r="H970" s="98"/>
      <c r="I970" s="101"/>
    </row>
    <row r="971" customFormat="false" ht="12.75" hidden="false" customHeight="false" outlineLevel="0" collapsed="false">
      <c r="B971" s="99"/>
      <c r="H971" s="98"/>
      <c r="I971" s="101"/>
    </row>
    <row r="972" customFormat="false" ht="12.75" hidden="false" customHeight="false" outlineLevel="0" collapsed="false">
      <c r="B972" s="99"/>
      <c r="H972" s="98"/>
      <c r="I972" s="101"/>
    </row>
    <row r="973" customFormat="false" ht="12.75" hidden="false" customHeight="false" outlineLevel="0" collapsed="false">
      <c r="B973" s="99"/>
      <c r="H973" s="98"/>
      <c r="I973" s="101"/>
    </row>
    <row r="974" customFormat="false" ht="12.75" hidden="false" customHeight="false" outlineLevel="0" collapsed="false">
      <c r="B974" s="99"/>
      <c r="H974" s="98"/>
      <c r="I974" s="101"/>
    </row>
    <row r="975" customFormat="false" ht="12.75" hidden="false" customHeight="false" outlineLevel="0" collapsed="false">
      <c r="B975" s="99"/>
      <c r="H975" s="98"/>
      <c r="I975" s="101"/>
    </row>
    <row r="976" customFormat="false" ht="12.75" hidden="false" customHeight="false" outlineLevel="0" collapsed="false">
      <c r="B976" s="99"/>
      <c r="H976" s="98"/>
      <c r="I976" s="101"/>
    </row>
  </sheetData>
  <mergeCells count="5">
    <mergeCell ref="B1:H1"/>
    <mergeCell ref="B2:H2"/>
    <mergeCell ref="B3:E3"/>
    <mergeCell ref="B133:H133"/>
    <mergeCell ref="B163:G163"/>
  </mergeCells>
  <printOptions headings="false" gridLines="true" gridLinesSet="true" horizontalCentered="true" verticalCentered="false"/>
  <pageMargins left="0.315277777777778" right="0.315277777777778" top="0.551388888888889" bottom="0.354166666666667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2025-11-07T12:07:29Z</dcterms:created>
  <dc:creator>BUH-001</dc:creator>
  <dc:description/>
  <dc:language>ru-RU</dc:language>
  <cp:lastModifiedBy/>
  <cp:lastPrinted>2025-11-07T12:44:02Z</cp:lastPrinted>
  <dcterms:modified xsi:type="dcterms:W3CDTF">2025-11-10T08:46:13Z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